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orris\Documents\JMA\Excel Templates\Measurement Forms\"/>
    </mc:Choice>
  </mc:AlternateContent>
  <bookViews>
    <workbookView xWindow="720" yWindow="456" windowWidth="17952" windowHeight="7212"/>
  </bookViews>
  <sheets>
    <sheet name="Standard Work" sheetId="1" r:id="rId1"/>
  </sheets>
  <definedNames>
    <definedName name="_xlnm.Print_Area" localSheetId="0">'Standard Work'!$A$1:$DH$103</definedName>
  </definedNames>
  <calcPr calcId="152511"/>
</workbook>
</file>

<file path=xl/calcChain.xml><?xml version="1.0" encoding="utf-8"?>
<calcChain xmlns="http://schemas.openxmlformats.org/spreadsheetml/2006/main">
  <c r="G85" i="1" l="1"/>
  <c r="E85" i="1"/>
  <c r="D85" i="1"/>
  <c r="K84" i="1"/>
  <c r="K83" i="1"/>
  <c r="K82" i="1"/>
  <c r="M81" i="1"/>
  <c r="L81" i="1"/>
  <c r="K81" i="1"/>
  <c r="M80" i="1"/>
  <c r="L80" i="1"/>
  <c r="K80" i="1"/>
  <c r="M79" i="1"/>
  <c r="L79" i="1"/>
  <c r="K79" i="1"/>
  <c r="M78" i="1"/>
  <c r="L78" i="1"/>
  <c r="K78" i="1"/>
  <c r="K55" i="1"/>
  <c r="K54" i="1"/>
  <c r="K53" i="1"/>
  <c r="K52" i="1"/>
  <c r="M51" i="1"/>
  <c r="L51" i="1"/>
  <c r="K51" i="1"/>
  <c r="M50" i="1"/>
  <c r="L50" i="1"/>
  <c r="K50" i="1"/>
  <c r="M49" i="1"/>
  <c r="L49" i="1"/>
  <c r="K49" i="1"/>
  <c r="K48" i="1"/>
  <c r="K47" i="1"/>
  <c r="K46" i="1"/>
  <c r="K45" i="1"/>
  <c r="K44" i="1"/>
  <c r="K43" i="1"/>
  <c r="K42" i="1"/>
  <c r="K41" i="1"/>
  <c r="M39" i="1"/>
  <c r="L39" i="1"/>
  <c r="K39" i="1"/>
  <c r="K38" i="1"/>
  <c r="K37" i="1"/>
  <c r="K36" i="1"/>
  <c r="K35" i="1"/>
  <c r="K34" i="1"/>
  <c r="K33" i="1"/>
  <c r="K32" i="1"/>
  <c r="K31" i="1"/>
  <c r="K30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39" i="1" s="1"/>
  <c r="J49" i="1" s="1"/>
  <c r="J50" i="1" s="1"/>
  <c r="J51" i="1" s="1"/>
  <c r="J78" i="1" s="1"/>
  <c r="J79" i="1" s="1"/>
  <c r="J80" i="1" s="1"/>
  <c r="J81" i="1" s="1"/>
  <c r="DM5" i="1"/>
  <c r="DL5" i="1"/>
  <c r="DK5" i="1"/>
</calcChain>
</file>

<file path=xl/sharedStrings.xml><?xml version="1.0" encoding="utf-8"?>
<sst xmlns="http://schemas.openxmlformats.org/spreadsheetml/2006/main" count="189" uniqueCount="91">
  <si>
    <t>Warehouse for Assembly</t>
  </si>
  <si>
    <t>Standard Work  Combination Sheet</t>
  </si>
  <si>
    <t>Internal Customer: Connector Assembly</t>
  </si>
  <si>
    <t>Total Available Time</t>
  </si>
  <si>
    <t>430/shift</t>
  </si>
  <si>
    <t>Takt (sec)</t>
  </si>
  <si>
    <t>Activity Study</t>
  </si>
  <si>
    <t>Graph of Activities (Sec)</t>
  </si>
  <si>
    <t>Time (sec)</t>
  </si>
  <si>
    <t>Activity</t>
  </si>
  <si>
    <t>Type</t>
  </si>
  <si>
    <t>Operation</t>
  </si>
  <si>
    <t>Distance (ft)</t>
  </si>
  <si>
    <t>Manual</t>
  </si>
  <si>
    <t>Machine</t>
  </si>
  <si>
    <t>Walk</t>
  </si>
  <si>
    <t>Put-Away</t>
  </si>
  <si>
    <t>Put away 11564-01 in bin</t>
  </si>
  <si>
    <t>Cycle Count</t>
  </si>
  <si>
    <t>Cycle Count 12928-02</t>
  </si>
  <si>
    <t>Feed Assembly</t>
  </si>
  <si>
    <t>Feed 11937-01 to flow racks</t>
  </si>
  <si>
    <t>Cycle Count 13081-01</t>
  </si>
  <si>
    <t>Feed 13057-02 to flow racks</t>
  </si>
  <si>
    <t>Feed 13080-01 to flow racks</t>
  </si>
  <si>
    <t>Feed 12928-02 to flow racks</t>
  </si>
  <si>
    <t>Feed 12898-02 to flow racks</t>
  </si>
  <si>
    <t>Feed 12966-01 to flow racks</t>
  </si>
  <si>
    <t>Returns</t>
  </si>
  <si>
    <t>Collect material return from assembly</t>
  </si>
  <si>
    <t>Material Tracking</t>
  </si>
  <si>
    <t>Search for 13309-02 in all bins</t>
  </si>
  <si>
    <t>Manual issue</t>
  </si>
  <si>
    <t>Pull 12090-01 for assembly from bin</t>
  </si>
  <si>
    <t>Load material for UXP-DM-12 (wall)</t>
  </si>
  <si>
    <t>Pull 13055-01 for Steve Bedford</t>
  </si>
  <si>
    <t>Transfer</t>
  </si>
  <si>
    <t>Move 13155 to bin D261</t>
  </si>
  <si>
    <t>Move 12995-01 to bin D161</t>
  </si>
  <si>
    <t>Transactions</t>
  </si>
  <si>
    <t>Transact material movement in Epicor</t>
  </si>
  <si>
    <t>Cleaning</t>
  </si>
  <si>
    <t>Cleaning /Sweeping the warehouse</t>
  </si>
  <si>
    <t>Feed 12868-01 to flow racks</t>
  </si>
  <si>
    <t>Feed 12961-02 to flow racks</t>
  </si>
  <si>
    <t>Feed 12213-01 to flow racks</t>
  </si>
  <si>
    <t>Feed 13025-01 to flow racks</t>
  </si>
  <si>
    <t>Feed 12963-02 to flow racks</t>
  </si>
  <si>
    <t>Feed 12965-01 to flow racks</t>
  </si>
  <si>
    <t>Feed 13060-01 to flow racks</t>
  </si>
  <si>
    <t>Feed 13051-01 to flow racks</t>
  </si>
  <si>
    <t>Feed WPS-4A to jumper line</t>
  </si>
  <si>
    <t>Pull 12787-01 for assembly</t>
  </si>
  <si>
    <t>Pull out rejected WPS-4A skid from jumper line</t>
  </si>
  <si>
    <t>Feed correct WPS-4A skid to assembly</t>
  </si>
  <si>
    <t>Put away 13163-01 in bin</t>
  </si>
  <si>
    <t>Put away 13115-01 in bin</t>
  </si>
  <si>
    <t>Put away 13253-01, 13376-01, 13384-01 in bin</t>
  </si>
  <si>
    <t>Search for 12887-02 in QC inspection area</t>
  </si>
  <si>
    <t>Put away 12887-02 in bin</t>
  </si>
  <si>
    <t>Cycle Count 12822-02</t>
  </si>
  <si>
    <t>Put away skid that arrived from China</t>
  </si>
  <si>
    <t>Cycle Count boxes</t>
  </si>
  <si>
    <t>Put away 11189-01 and 12912-02 in bin</t>
  </si>
  <si>
    <t>Cycle Count Dividers</t>
  </si>
  <si>
    <t>Feed 12908-02 to flow racks</t>
  </si>
  <si>
    <t>Pull 13206-02 for assembly</t>
  </si>
  <si>
    <t>Shipping</t>
  </si>
  <si>
    <t>Kit and pull orders for shipping</t>
  </si>
  <si>
    <t>Pull 12991-01 and 11555-01 for assembly</t>
  </si>
  <si>
    <t>Check order and stage for shipping</t>
  </si>
  <si>
    <t>Feed 12995-01L to flow racks</t>
  </si>
  <si>
    <t>Feed Cable to Jumper Assembly</t>
  </si>
  <si>
    <t>Put away material in bins</t>
  </si>
  <si>
    <t>Feed 13019-02 to flow racks</t>
  </si>
  <si>
    <t>Feed 12782-02 to flow racks</t>
  </si>
  <si>
    <t>Load UPS truck for customer order shipping</t>
  </si>
  <si>
    <t>Feed 13012-01 into flow racks</t>
  </si>
  <si>
    <t>Put away 13012-01 in bin</t>
  </si>
  <si>
    <t>Feed 13162-01 into flow racks</t>
  </si>
  <si>
    <t>Feed 13057-02 into flow racks</t>
  </si>
  <si>
    <t>Cycle Count 13052-01</t>
  </si>
  <si>
    <t>Feed 12867-01 to flow racks</t>
  </si>
  <si>
    <t>Miscellaneous</t>
  </si>
  <si>
    <t>Put new rollers on racks</t>
  </si>
  <si>
    <t xml:space="preserve"> </t>
  </si>
  <si>
    <t>Total</t>
  </si>
  <si>
    <t>Chart Increment (sec)</t>
  </si>
  <si>
    <t>Chart Starting Time (sec)</t>
  </si>
  <si>
    <t>Activity Type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</si>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</sst>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;"/>
  </numFmts>
  <fonts count="13">
    <font>
      <sz val="12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2"/>
      <color indexed="9"/>
      <name val="Times New Roman"/>
      <family val="1"/>
    </font>
    <font>
      <sz val="10"/>
      <name val="Times New Roman"/>
      <family val="1"/>
    </font>
    <font>
      <sz val="18"/>
      <name val="Times New Roman"/>
      <family val="1"/>
    </font>
    <font>
      <b/>
      <sz val="12"/>
      <color indexed="9"/>
      <name val="Times New Roman"/>
      <family val="1"/>
    </font>
    <font>
      <sz val="10"/>
      <name val="Geneva"/>
    </font>
    <font>
      <sz val="14"/>
      <name val="Times New Roman"/>
      <family val="1"/>
    </font>
    <font>
      <sz val="14"/>
      <color indexed="10"/>
      <name val="Times New Roman"/>
      <family val="1"/>
    </font>
    <font>
      <sz val="2"/>
      <color indexed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1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0" fontId="8" fillId="0" borderId="0" applyFont="0" applyFill="0" applyBorder="0" applyAlignment="0" applyProtection="0"/>
  </cellStyleXfs>
  <cellXfs count="1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4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2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1" fontId="7" fillId="0" borderId="0" xfId="0" applyNumberFormat="1" applyFont="1" applyAlignment="1">
      <alignment horizontal="center" vertical="center"/>
    </xf>
    <xf numFmtId="0" fontId="1" fillId="0" borderId="14" xfId="0" applyFont="1" applyBorder="1"/>
    <xf numFmtId="0" fontId="1" fillId="0" borderId="7" xfId="0" applyFont="1" applyBorder="1" applyAlignment="1">
      <alignment horizontal="left"/>
    </xf>
    <xf numFmtId="0" fontId="1" fillId="0" borderId="15" xfId="0" applyFont="1" applyBorder="1"/>
    <xf numFmtId="0" fontId="1" fillId="0" borderId="11" xfId="0" applyFont="1" applyBorder="1"/>
    <xf numFmtId="0" fontId="0" fillId="0" borderId="8" xfId="0" applyBorder="1" applyAlignment="1"/>
    <xf numFmtId="164" fontId="7" fillId="0" borderId="0" xfId="0" applyNumberFormat="1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left" wrapText="1"/>
    </xf>
    <xf numFmtId="0" fontId="0" fillId="0" borderId="16" xfId="0" applyFont="1" applyBorder="1" applyAlignment="1">
      <alignment wrapText="1"/>
    </xf>
    <xf numFmtId="0" fontId="0" fillId="0" borderId="16" xfId="0" applyFont="1" applyBorder="1" applyAlignment="1">
      <alignment horizontal="center" wrapText="1"/>
    </xf>
    <xf numFmtId="1" fontId="5" fillId="0" borderId="16" xfId="0" applyNumberFormat="1" applyFont="1" applyBorder="1" applyAlignment="1">
      <alignment horizontal="center" vertical="center"/>
    </xf>
    <xf numFmtId="0" fontId="1" fillId="0" borderId="17" xfId="0" applyFont="1" applyBorder="1"/>
    <xf numFmtId="0" fontId="1" fillId="0" borderId="16" xfId="0" applyFont="1" applyBorder="1"/>
    <xf numFmtId="0" fontId="0" fillId="0" borderId="16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center" vertical="center" wrapText="1"/>
    </xf>
    <xf numFmtId="1" fontId="0" fillId="0" borderId="16" xfId="0" applyNumberFormat="1" applyFont="1" applyBorder="1" applyAlignment="1">
      <alignment horizontal="center" vertical="center"/>
    </xf>
    <xf numFmtId="0" fontId="0" fillId="0" borderId="16" xfId="0" applyFont="1" applyFill="1" applyBorder="1" applyAlignment="1">
      <alignment horizontal="left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/>
    </xf>
    <xf numFmtId="0" fontId="0" fillId="0" borderId="12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vertical="center"/>
    </xf>
    <xf numFmtId="0" fontId="0" fillId="0" borderId="16" xfId="0" applyFont="1" applyBorder="1" applyAlignment="1">
      <alignment horizontal="left" vertical="center"/>
    </xf>
    <xf numFmtId="1" fontId="0" fillId="0" borderId="16" xfId="0" applyNumberFormat="1" applyFont="1" applyBorder="1" applyAlignment="1">
      <alignment horizontal="center" vertical="center" wrapText="1"/>
    </xf>
    <xf numFmtId="0" fontId="0" fillId="0" borderId="16" xfId="0" applyFont="1" applyBorder="1" applyAlignment="1">
      <alignment horizontal="left" vertical="top" wrapText="1"/>
    </xf>
    <xf numFmtId="1" fontId="0" fillId="0" borderId="16" xfId="0" applyNumberFormat="1" applyFill="1" applyBorder="1" applyAlignment="1">
      <alignment horizontal="center" vertical="center"/>
    </xf>
    <xf numFmtId="1" fontId="0" fillId="0" borderId="16" xfId="0" applyNumberForma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38" fontId="1" fillId="0" borderId="0" xfId="1" applyNumberFormat="1" applyFont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1" fillId="0" borderId="2" xfId="0" applyFont="1" applyBorder="1" applyAlignment="1"/>
    <xf numFmtId="1" fontId="12" fillId="0" borderId="0" xfId="0" applyNumberFormat="1" applyFont="1" applyAlignment="1">
      <alignment horizontal="center" vertical="center"/>
    </xf>
    <xf numFmtId="0" fontId="1" fillId="0" borderId="0" xfId="0" applyFont="1" applyBorder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1" fontId="5" fillId="0" borderId="0" xfId="0" applyNumberFormat="1" applyFont="1" applyBorder="1" applyAlignment="1">
      <alignment horizontal="center" vertical="center"/>
    </xf>
    <xf numFmtId="0" fontId="0" fillId="0" borderId="16" xfId="0" applyFont="1" applyBorder="1"/>
    <xf numFmtId="1" fontId="0" fillId="0" borderId="13" xfId="0" applyNumberFormat="1" applyFont="1" applyBorder="1" applyAlignment="1">
      <alignment horizontal="center" vertical="center" wrapText="1"/>
    </xf>
    <xf numFmtId="1" fontId="0" fillId="0" borderId="14" xfId="0" applyNumberFormat="1" applyFont="1" applyBorder="1" applyAlignment="1">
      <alignment horizontal="center" vertical="center" wrapText="1"/>
    </xf>
    <xf numFmtId="1" fontId="0" fillId="0" borderId="13" xfId="0" applyNumberFormat="1" applyFont="1" applyBorder="1" applyAlignment="1">
      <alignment horizontal="center" vertical="center"/>
    </xf>
    <xf numFmtId="1" fontId="0" fillId="0" borderId="14" xfId="0" applyNumberFormat="1" applyFont="1" applyBorder="1" applyAlignment="1">
      <alignment horizontal="center" vertical="center"/>
    </xf>
    <xf numFmtId="1" fontId="0" fillId="0" borderId="16" xfId="0" applyNumberFormat="1" applyFill="1" applyBorder="1" applyAlignment="1">
      <alignment horizontal="center" vertical="center"/>
    </xf>
    <xf numFmtId="3" fontId="9" fillId="0" borderId="2" xfId="0" applyNumberFormat="1" applyFont="1" applyBorder="1" applyAlignment="1">
      <alignment horizontal="right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0" fillId="0" borderId="4" xfId="0" applyFont="1" applyBorder="1" applyAlignment="1"/>
    <xf numFmtId="0" fontId="10" fillId="0" borderId="5" xfId="0" applyFont="1" applyBorder="1" applyAlignment="1"/>
    <xf numFmtId="0" fontId="10" fillId="0" borderId="6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  <xf numFmtId="0" fontId="11" fillId="0" borderId="6" xfId="0" applyFont="1" applyBorder="1" applyAlignment="1"/>
    <xf numFmtId="0" fontId="1" fillId="0" borderId="0" xfId="0" applyFont="1" applyBorder="1" applyAlignment="1">
      <alignment horizontal="right" textRotation="90"/>
    </xf>
    <xf numFmtId="0" fontId="1" fillId="0" borderId="8" xfId="0" applyFont="1" applyBorder="1" applyAlignment="1">
      <alignment horizontal="right" textRotation="90"/>
    </xf>
    <xf numFmtId="1" fontId="5" fillId="0" borderId="13" xfId="0" applyNumberFormat="1" applyFont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1" fontId="5" fillId="0" borderId="14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right" textRotation="90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Border="1" applyAlignment="1">
      <alignment horizontal="left" textRotation="90"/>
    </xf>
    <xf numFmtId="0" fontId="1" fillId="0" borderId="11" xfId="0" applyFont="1" applyBorder="1" applyAlignment="1">
      <alignment horizontal="left" textRotation="90"/>
    </xf>
    <xf numFmtId="0" fontId="1" fillId="0" borderId="8" xfId="0" applyFont="1" applyBorder="1" applyAlignment="1">
      <alignment horizontal="left" textRotation="90"/>
    </xf>
    <xf numFmtId="0" fontId="1" fillId="0" borderId="9" xfId="0" applyFont="1" applyBorder="1" applyAlignment="1">
      <alignment horizontal="left" textRotation="90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horizontal="center" vertical="center"/>
    </xf>
    <xf numFmtId="1" fontId="0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" fontId="6" fillId="0" borderId="4" xfId="0" quotePrefix="1" applyNumberFormat="1" applyFont="1" applyBorder="1" applyAlignment="1">
      <alignment horizontal="center" vertical="center"/>
    </xf>
    <xf numFmtId="1" fontId="6" fillId="0" borderId="5" xfId="0" quotePrefix="1" applyNumberFormat="1" applyFont="1" applyBorder="1" applyAlignment="1">
      <alignment horizontal="center" vertical="center"/>
    </xf>
    <xf numFmtId="1" fontId="6" fillId="0" borderId="6" xfId="0" quotePrefix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'Standard Work'!$E$5</c:f>
              <c:strCache>
                <c:ptCount val="1"/>
                <c:pt idx="0">
                  <c:v>Manual</c:v>
                </c:pt>
              </c:strCache>
            </c:strRef>
          </c:tx>
          <c:invertIfNegative val="0"/>
          <c:cat>
            <c:strRef>
              <c:f>'Standard Work'!$B$7:$B$84</c:f>
              <c:strCache>
                <c:ptCount val="78"/>
                <c:pt idx="0">
                  <c:v>Put-Away</c:v>
                </c:pt>
                <c:pt idx="1">
                  <c:v>Cycle Count</c:v>
                </c:pt>
                <c:pt idx="2">
                  <c:v>Feed Assembly</c:v>
                </c:pt>
                <c:pt idx="3">
                  <c:v>Cycle Count</c:v>
                </c:pt>
                <c:pt idx="4">
                  <c:v>Feed Assembly</c:v>
                </c:pt>
                <c:pt idx="5">
                  <c:v>Feed Assembly</c:v>
                </c:pt>
                <c:pt idx="6">
                  <c:v>Feed Assembly</c:v>
                </c:pt>
                <c:pt idx="7">
                  <c:v>Feed Assembly</c:v>
                </c:pt>
                <c:pt idx="8">
                  <c:v>Feed Assembly</c:v>
                </c:pt>
                <c:pt idx="9">
                  <c:v>Returns</c:v>
                </c:pt>
                <c:pt idx="10">
                  <c:v>Material Tracking</c:v>
                </c:pt>
                <c:pt idx="11">
                  <c:v>Manual issue</c:v>
                </c:pt>
                <c:pt idx="12">
                  <c:v>Feed Assembly</c:v>
                </c:pt>
                <c:pt idx="13">
                  <c:v>Manual issue</c:v>
                </c:pt>
                <c:pt idx="14">
                  <c:v>Transfer</c:v>
                </c:pt>
                <c:pt idx="15">
                  <c:v>Transfer</c:v>
                </c:pt>
                <c:pt idx="16">
                  <c:v>Transactions</c:v>
                </c:pt>
                <c:pt idx="17">
                  <c:v>Cleaning</c:v>
                </c:pt>
                <c:pt idx="18">
                  <c:v>Feed Assembly</c:v>
                </c:pt>
                <c:pt idx="19">
                  <c:v>Feed Assembly</c:v>
                </c:pt>
                <c:pt idx="20">
                  <c:v>Feed Assembly</c:v>
                </c:pt>
                <c:pt idx="21">
                  <c:v>Feed Assembly</c:v>
                </c:pt>
                <c:pt idx="22">
                  <c:v>Feed Assembly</c:v>
                </c:pt>
                <c:pt idx="23">
                  <c:v>Feed Assembly</c:v>
                </c:pt>
                <c:pt idx="24">
                  <c:v>Feed Assembly</c:v>
                </c:pt>
                <c:pt idx="25">
                  <c:v>Feed Assembly</c:v>
                </c:pt>
                <c:pt idx="26">
                  <c:v>Feed Assembly</c:v>
                </c:pt>
                <c:pt idx="27">
                  <c:v>Feed Assembly</c:v>
                </c:pt>
                <c:pt idx="28">
                  <c:v>Feed Assembly</c:v>
                </c:pt>
                <c:pt idx="29">
                  <c:v>Manual issue</c:v>
                </c:pt>
                <c:pt idx="30">
                  <c:v>Returns</c:v>
                </c:pt>
                <c:pt idx="31">
                  <c:v>Feed Assembly</c:v>
                </c:pt>
                <c:pt idx="32">
                  <c:v>Put-Away</c:v>
                </c:pt>
                <c:pt idx="33">
                  <c:v>Put-Away</c:v>
                </c:pt>
                <c:pt idx="34">
                  <c:v>Put-Away</c:v>
                </c:pt>
                <c:pt idx="35">
                  <c:v>Feed Assembly</c:v>
                </c:pt>
                <c:pt idx="36">
                  <c:v>Material Tracking</c:v>
                </c:pt>
                <c:pt idx="37">
                  <c:v>Put-Away</c:v>
                </c:pt>
                <c:pt idx="38">
                  <c:v>Cycle Count</c:v>
                </c:pt>
                <c:pt idx="39">
                  <c:v>Put-Away</c:v>
                </c:pt>
                <c:pt idx="40">
                  <c:v>Cycle Count</c:v>
                </c:pt>
                <c:pt idx="41">
                  <c:v>Put-Away</c:v>
                </c:pt>
                <c:pt idx="42">
                  <c:v>Cycle Count</c:v>
                </c:pt>
                <c:pt idx="43">
                  <c:v>Feed Assembly</c:v>
                </c:pt>
                <c:pt idx="44">
                  <c:v>Feed Assembly</c:v>
                </c:pt>
                <c:pt idx="45">
                  <c:v>Transactions</c:v>
                </c:pt>
                <c:pt idx="46">
                  <c:v>Manual issue</c:v>
                </c:pt>
                <c:pt idx="47">
                  <c:v>Shipping</c:v>
                </c:pt>
                <c:pt idx="48">
                  <c:v>Manual issue</c:v>
                </c:pt>
                <c:pt idx="49">
                  <c:v>Shipping</c:v>
                </c:pt>
                <c:pt idx="50">
                  <c:v>Shipping</c:v>
                </c:pt>
                <c:pt idx="51">
                  <c:v>Feed Assembly</c:v>
                </c:pt>
                <c:pt idx="52">
                  <c:v>Feed Assembly</c:v>
                </c:pt>
                <c:pt idx="53">
                  <c:v>Put-Away</c:v>
                </c:pt>
                <c:pt idx="54">
                  <c:v>Feed Assembly</c:v>
                </c:pt>
                <c:pt idx="55">
                  <c:v>Shipping</c:v>
                </c:pt>
                <c:pt idx="56">
                  <c:v>Feed Assembly</c:v>
                </c:pt>
                <c:pt idx="57">
                  <c:v>Feed Assembly</c:v>
                </c:pt>
                <c:pt idx="58">
                  <c:v>Feed Assembly</c:v>
                </c:pt>
                <c:pt idx="59">
                  <c:v>Feed Assembly</c:v>
                </c:pt>
                <c:pt idx="60">
                  <c:v>Feed Assembly</c:v>
                </c:pt>
                <c:pt idx="61">
                  <c:v>Shipping</c:v>
                </c:pt>
                <c:pt idx="62">
                  <c:v>Transactions</c:v>
                </c:pt>
                <c:pt idx="63">
                  <c:v>Shipping</c:v>
                </c:pt>
                <c:pt idx="64">
                  <c:v>Feed Assembly</c:v>
                </c:pt>
                <c:pt idx="65">
                  <c:v>Put-Away</c:v>
                </c:pt>
                <c:pt idx="66">
                  <c:v>Feed Assembly</c:v>
                </c:pt>
                <c:pt idx="67">
                  <c:v>Feed Assembly</c:v>
                </c:pt>
                <c:pt idx="68">
                  <c:v>Cycle Count</c:v>
                </c:pt>
                <c:pt idx="69">
                  <c:v>Feed Assembly</c:v>
                </c:pt>
                <c:pt idx="70">
                  <c:v>Feed Assembly</c:v>
                </c:pt>
                <c:pt idx="71">
                  <c:v>Miscellaneous</c:v>
                </c:pt>
                <c:pt idx="72">
                  <c:v>Shipping</c:v>
                </c:pt>
                <c:pt idx="73">
                  <c:v>Feed Assembly</c:v>
                </c:pt>
                <c:pt idx="74">
                  <c:v>Feed Assembly</c:v>
                </c:pt>
                <c:pt idx="75">
                  <c:v>Feed Assembly</c:v>
                </c:pt>
                <c:pt idx="76">
                  <c:v>Feed Assembly</c:v>
                </c:pt>
                <c:pt idx="77">
                  <c:v>Transactions</c:v>
                </c:pt>
              </c:strCache>
            </c:strRef>
          </c:cat>
          <c:val>
            <c:numRef>
              <c:f>('Standard Work'!$E$8:$E$22,'Standard Work'!$E$24:$E$51,'Standard Work'!$E$53:$E$68,'Standard Work'!$E$70:$E$82)</c:f>
              <c:numCache>
                <c:formatCode>General</c:formatCode>
                <c:ptCount val="72"/>
                <c:pt idx="0">
                  <c:v>320</c:v>
                </c:pt>
                <c:pt idx="2">
                  <c:v>170</c:v>
                </c:pt>
                <c:pt idx="3" formatCode="0">
                  <c:v>35</c:v>
                </c:pt>
                <c:pt idx="4" formatCode="0">
                  <c:v>41</c:v>
                </c:pt>
                <c:pt idx="5" formatCode="0">
                  <c:v>28</c:v>
                </c:pt>
                <c:pt idx="6" formatCode="0">
                  <c:v>20</c:v>
                </c:pt>
                <c:pt idx="7" formatCode="0">
                  <c:v>42</c:v>
                </c:pt>
                <c:pt idx="8" formatCode="0">
                  <c:v>698</c:v>
                </c:pt>
                <c:pt idx="11" formatCode="0">
                  <c:v>277</c:v>
                </c:pt>
                <c:pt idx="12" formatCode="0">
                  <c:v>46</c:v>
                </c:pt>
                <c:pt idx="13" formatCode="0">
                  <c:v>548</c:v>
                </c:pt>
                <c:pt idx="15" formatCode="0">
                  <c:v>1293</c:v>
                </c:pt>
                <c:pt idx="16" formatCode="0">
                  <c:v>27</c:v>
                </c:pt>
                <c:pt idx="17" formatCode="0">
                  <c:v>30</c:v>
                </c:pt>
                <c:pt idx="18" formatCode="0">
                  <c:v>28</c:v>
                </c:pt>
                <c:pt idx="19" formatCode="0">
                  <c:v>232</c:v>
                </c:pt>
                <c:pt idx="20" formatCode="0">
                  <c:v>79</c:v>
                </c:pt>
                <c:pt idx="21" formatCode="0">
                  <c:v>94</c:v>
                </c:pt>
                <c:pt idx="22" formatCode="0">
                  <c:v>37</c:v>
                </c:pt>
                <c:pt idx="23" formatCode="0">
                  <c:v>24</c:v>
                </c:pt>
                <c:pt idx="24" formatCode="0">
                  <c:v>42</c:v>
                </c:pt>
                <c:pt idx="25" formatCode="0">
                  <c:v>59</c:v>
                </c:pt>
                <c:pt idx="26" formatCode="0">
                  <c:v>156</c:v>
                </c:pt>
                <c:pt idx="27" formatCode="0">
                  <c:v>177</c:v>
                </c:pt>
                <c:pt idx="29" formatCode="0">
                  <c:v>226</c:v>
                </c:pt>
                <c:pt idx="30" formatCode="0">
                  <c:v>210</c:v>
                </c:pt>
                <c:pt idx="32" formatCode="0">
                  <c:v>306</c:v>
                </c:pt>
                <c:pt idx="33" formatCode="0">
                  <c:v>103</c:v>
                </c:pt>
                <c:pt idx="36" formatCode="0">
                  <c:v>71</c:v>
                </c:pt>
                <c:pt idx="38" formatCode="0">
                  <c:v>1017</c:v>
                </c:pt>
                <c:pt idx="40" formatCode="0">
                  <c:v>46</c:v>
                </c:pt>
                <c:pt idx="41" formatCode="0">
                  <c:v>26</c:v>
                </c:pt>
                <c:pt idx="42" formatCode="0">
                  <c:v>220</c:v>
                </c:pt>
                <c:pt idx="43" formatCode="0">
                  <c:v>156</c:v>
                </c:pt>
                <c:pt idx="45" formatCode="0">
                  <c:v>356</c:v>
                </c:pt>
                <c:pt idx="47" formatCode="0">
                  <c:v>898</c:v>
                </c:pt>
                <c:pt idx="48" formatCode="0">
                  <c:v>219</c:v>
                </c:pt>
                <c:pt idx="49" formatCode="0">
                  <c:v>183</c:v>
                </c:pt>
                <c:pt idx="51" formatCode="0">
                  <c:v>43</c:v>
                </c:pt>
                <c:pt idx="52" formatCode="0">
                  <c:v>788</c:v>
                </c:pt>
                <c:pt idx="53" formatCode="0">
                  <c:v>43</c:v>
                </c:pt>
                <c:pt idx="54" formatCode="0">
                  <c:v>550</c:v>
                </c:pt>
                <c:pt idx="56" formatCode="0">
                  <c:v>146</c:v>
                </c:pt>
                <c:pt idx="57" formatCode="0">
                  <c:v>71</c:v>
                </c:pt>
                <c:pt idx="58" formatCode="0">
                  <c:v>336</c:v>
                </c:pt>
                <c:pt idx="59" formatCode="0">
                  <c:v>335</c:v>
                </c:pt>
                <c:pt idx="60" formatCode="0">
                  <c:v>936</c:v>
                </c:pt>
                <c:pt idx="62" formatCode="0">
                  <c:v>262</c:v>
                </c:pt>
                <c:pt idx="63" formatCode="0">
                  <c:v>225</c:v>
                </c:pt>
                <c:pt idx="64" formatCode="0">
                  <c:v>338</c:v>
                </c:pt>
                <c:pt idx="65" formatCode="0">
                  <c:v>14</c:v>
                </c:pt>
                <c:pt idx="67" formatCode="0">
                  <c:v>1379</c:v>
                </c:pt>
                <c:pt idx="68" formatCode="0">
                  <c:v>7332</c:v>
                </c:pt>
                <c:pt idx="69" formatCode="0">
                  <c:v>17</c:v>
                </c:pt>
                <c:pt idx="70" formatCode="0">
                  <c:v>27</c:v>
                </c:pt>
                <c:pt idx="71" formatCode="0">
                  <c:v>14</c:v>
                </c:pt>
              </c:numCache>
            </c:numRef>
          </c:val>
        </c:ser>
        <c:ser>
          <c:idx val="1"/>
          <c:order val="1"/>
          <c:tx>
            <c:strRef>
              <c:f>'Standard Work'!$F$5</c:f>
              <c:strCache>
                <c:ptCount val="1"/>
                <c:pt idx="0">
                  <c:v>Machine</c:v>
                </c:pt>
              </c:strCache>
            </c:strRef>
          </c:tx>
          <c:invertIfNegative val="0"/>
          <c:cat>
            <c:strRef>
              <c:f>'Standard Work'!$B$7:$B$84</c:f>
              <c:strCache>
                <c:ptCount val="78"/>
                <c:pt idx="0">
                  <c:v>Put-Away</c:v>
                </c:pt>
                <c:pt idx="1">
                  <c:v>Cycle Count</c:v>
                </c:pt>
                <c:pt idx="2">
                  <c:v>Feed Assembly</c:v>
                </c:pt>
                <c:pt idx="3">
                  <c:v>Cycle Count</c:v>
                </c:pt>
                <c:pt idx="4">
                  <c:v>Feed Assembly</c:v>
                </c:pt>
                <c:pt idx="5">
                  <c:v>Feed Assembly</c:v>
                </c:pt>
                <c:pt idx="6">
                  <c:v>Feed Assembly</c:v>
                </c:pt>
                <c:pt idx="7">
                  <c:v>Feed Assembly</c:v>
                </c:pt>
                <c:pt idx="8">
                  <c:v>Feed Assembly</c:v>
                </c:pt>
                <c:pt idx="9">
                  <c:v>Returns</c:v>
                </c:pt>
                <c:pt idx="10">
                  <c:v>Material Tracking</c:v>
                </c:pt>
                <c:pt idx="11">
                  <c:v>Manual issue</c:v>
                </c:pt>
                <c:pt idx="12">
                  <c:v>Feed Assembly</c:v>
                </c:pt>
                <c:pt idx="13">
                  <c:v>Manual issue</c:v>
                </c:pt>
                <c:pt idx="14">
                  <c:v>Transfer</c:v>
                </c:pt>
                <c:pt idx="15">
                  <c:v>Transfer</c:v>
                </c:pt>
                <c:pt idx="16">
                  <c:v>Transactions</c:v>
                </c:pt>
                <c:pt idx="17">
                  <c:v>Cleaning</c:v>
                </c:pt>
                <c:pt idx="18">
                  <c:v>Feed Assembly</c:v>
                </c:pt>
                <c:pt idx="19">
                  <c:v>Feed Assembly</c:v>
                </c:pt>
                <c:pt idx="20">
                  <c:v>Feed Assembly</c:v>
                </c:pt>
                <c:pt idx="21">
                  <c:v>Feed Assembly</c:v>
                </c:pt>
                <c:pt idx="22">
                  <c:v>Feed Assembly</c:v>
                </c:pt>
                <c:pt idx="23">
                  <c:v>Feed Assembly</c:v>
                </c:pt>
                <c:pt idx="24">
                  <c:v>Feed Assembly</c:v>
                </c:pt>
                <c:pt idx="25">
                  <c:v>Feed Assembly</c:v>
                </c:pt>
                <c:pt idx="26">
                  <c:v>Feed Assembly</c:v>
                </c:pt>
                <c:pt idx="27">
                  <c:v>Feed Assembly</c:v>
                </c:pt>
                <c:pt idx="28">
                  <c:v>Feed Assembly</c:v>
                </c:pt>
                <c:pt idx="29">
                  <c:v>Manual issue</c:v>
                </c:pt>
                <c:pt idx="30">
                  <c:v>Returns</c:v>
                </c:pt>
                <c:pt idx="31">
                  <c:v>Feed Assembly</c:v>
                </c:pt>
                <c:pt idx="32">
                  <c:v>Put-Away</c:v>
                </c:pt>
                <c:pt idx="33">
                  <c:v>Put-Away</c:v>
                </c:pt>
                <c:pt idx="34">
                  <c:v>Put-Away</c:v>
                </c:pt>
                <c:pt idx="35">
                  <c:v>Feed Assembly</c:v>
                </c:pt>
                <c:pt idx="36">
                  <c:v>Material Tracking</c:v>
                </c:pt>
                <c:pt idx="37">
                  <c:v>Put-Away</c:v>
                </c:pt>
                <c:pt idx="38">
                  <c:v>Cycle Count</c:v>
                </c:pt>
                <c:pt idx="39">
                  <c:v>Put-Away</c:v>
                </c:pt>
                <c:pt idx="40">
                  <c:v>Cycle Count</c:v>
                </c:pt>
                <c:pt idx="41">
                  <c:v>Put-Away</c:v>
                </c:pt>
                <c:pt idx="42">
                  <c:v>Cycle Count</c:v>
                </c:pt>
                <c:pt idx="43">
                  <c:v>Feed Assembly</c:v>
                </c:pt>
                <c:pt idx="44">
                  <c:v>Feed Assembly</c:v>
                </c:pt>
                <c:pt idx="45">
                  <c:v>Transactions</c:v>
                </c:pt>
                <c:pt idx="46">
                  <c:v>Manual issue</c:v>
                </c:pt>
                <c:pt idx="47">
                  <c:v>Shipping</c:v>
                </c:pt>
                <c:pt idx="48">
                  <c:v>Manual issue</c:v>
                </c:pt>
                <c:pt idx="49">
                  <c:v>Shipping</c:v>
                </c:pt>
                <c:pt idx="50">
                  <c:v>Shipping</c:v>
                </c:pt>
                <c:pt idx="51">
                  <c:v>Feed Assembly</c:v>
                </c:pt>
                <c:pt idx="52">
                  <c:v>Feed Assembly</c:v>
                </c:pt>
                <c:pt idx="53">
                  <c:v>Put-Away</c:v>
                </c:pt>
                <c:pt idx="54">
                  <c:v>Feed Assembly</c:v>
                </c:pt>
                <c:pt idx="55">
                  <c:v>Shipping</c:v>
                </c:pt>
                <c:pt idx="56">
                  <c:v>Feed Assembly</c:v>
                </c:pt>
                <c:pt idx="57">
                  <c:v>Feed Assembly</c:v>
                </c:pt>
                <c:pt idx="58">
                  <c:v>Feed Assembly</c:v>
                </c:pt>
                <c:pt idx="59">
                  <c:v>Feed Assembly</c:v>
                </c:pt>
                <c:pt idx="60">
                  <c:v>Feed Assembly</c:v>
                </c:pt>
                <c:pt idx="61">
                  <c:v>Shipping</c:v>
                </c:pt>
                <c:pt idx="62">
                  <c:v>Transactions</c:v>
                </c:pt>
                <c:pt idx="63">
                  <c:v>Shipping</c:v>
                </c:pt>
                <c:pt idx="64">
                  <c:v>Feed Assembly</c:v>
                </c:pt>
                <c:pt idx="65">
                  <c:v>Put-Away</c:v>
                </c:pt>
                <c:pt idx="66">
                  <c:v>Feed Assembly</c:v>
                </c:pt>
                <c:pt idx="67">
                  <c:v>Feed Assembly</c:v>
                </c:pt>
                <c:pt idx="68">
                  <c:v>Cycle Count</c:v>
                </c:pt>
                <c:pt idx="69">
                  <c:v>Feed Assembly</c:v>
                </c:pt>
                <c:pt idx="70">
                  <c:v>Feed Assembly</c:v>
                </c:pt>
                <c:pt idx="71">
                  <c:v>Miscellaneous</c:v>
                </c:pt>
                <c:pt idx="72">
                  <c:v>Shipping</c:v>
                </c:pt>
                <c:pt idx="73">
                  <c:v>Feed Assembly</c:v>
                </c:pt>
                <c:pt idx="74">
                  <c:v>Feed Assembly</c:v>
                </c:pt>
                <c:pt idx="75">
                  <c:v>Feed Assembly</c:v>
                </c:pt>
                <c:pt idx="76">
                  <c:v>Feed Assembly</c:v>
                </c:pt>
                <c:pt idx="77">
                  <c:v>Transactions</c:v>
                </c:pt>
              </c:strCache>
            </c:strRef>
          </c:cat>
          <c:val>
            <c:numRef>
              <c:f>'Standard Work'!$F$7:$F$84</c:f>
              <c:numCache>
                <c:formatCode>0</c:formatCode>
                <c:ptCount val="78"/>
              </c:numCache>
            </c:numRef>
          </c:val>
        </c:ser>
        <c:ser>
          <c:idx val="2"/>
          <c:order val="2"/>
          <c:tx>
            <c:strRef>
              <c:f>'Standard Work'!$G$5</c:f>
              <c:strCache>
                <c:ptCount val="1"/>
                <c:pt idx="0">
                  <c:v>Walk</c:v>
                </c:pt>
              </c:strCache>
            </c:strRef>
          </c:tx>
          <c:invertIfNegative val="0"/>
          <c:cat>
            <c:strRef>
              <c:f>'Standard Work'!$B$7:$B$84</c:f>
              <c:strCache>
                <c:ptCount val="78"/>
                <c:pt idx="0">
                  <c:v>Put-Away</c:v>
                </c:pt>
                <c:pt idx="1">
                  <c:v>Cycle Count</c:v>
                </c:pt>
                <c:pt idx="2">
                  <c:v>Feed Assembly</c:v>
                </c:pt>
                <c:pt idx="3">
                  <c:v>Cycle Count</c:v>
                </c:pt>
                <c:pt idx="4">
                  <c:v>Feed Assembly</c:v>
                </c:pt>
                <c:pt idx="5">
                  <c:v>Feed Assembly</c:v>
                </c:pt>
                <c:pt idx="6">
                  <c:v>Feed Assembly</c:v>
                </c:pt>
                <c:pt idx="7">
                  <c:v>Feed Assembly</c:v>
                </c:pt>
                <c:pt idx="8">
                  <c:v>Feed Assembly</c:v>
                </c:pt>
                <c:pt idx="9">
                  <c:v>Returns</c:v>
                </c:pt>
                <c:pt idx="10">
                  <c:v>Material Tracking</c:v>
                </c:pt>
                <c:pt idx="11">
                  <c:v>Manual issue</c:v>
                </c:pt>
                <c:pt idx="12">
                  <c:v>Feed Assembly</c:v>
                </c:pt>
                <c:pt idx="13">
                  <c:v>Manual issue</c:v>
                </c:pt>
                <c:pt idx="14">
                  <c:v>Transfer</c:v>
                </c:pt>
                <c:pt idx="15">
                  <c:v>Transfer</c:v>
                </c:pt>
                <c:pt idx="16">
                  <c:v>Transactions</c:v>
                </c:pt>
                <c:pt idx="17">
                  <c:v>Cleaning</c:v>
                </c:pt>
                <c:pt idx="18">
                  <c:v>Feed Assembly</c:v>
                </c:pt>
                <c:pt idx="19">
                  <c:v>Feed Assembly</c:v>
                </c:pt>
                <c:pt idx="20">
                  <c:v>Feed Assembly</c:v>
                </c:pt>
                <c:pt idx="21">
                  <c:v>Feed Assembly</c:v>
                </c:pt>
                <c:pt idx="22">
                  <c:v>Feed Assembly</c:v>
                </c:pt>
                <c:pt idx="23">
                  <c:v>Feed Assembly</c:v>
                </c:pt>
                <c:pt idx="24">
                  <c:v>Feed Assembly</c:v>
                </c:pt>
                <c:pt idx="25">
                  <c:v>Feed Assembly</c:v>
                </c:pt>
                <c:pt idx="26">
                  <c:v>Feed Assembly</c:v>
                </c:pt>
                <c:pt idx="27">
                  <c:v>Feed Assembly</c:v>
                </c:pt>
                <c:pt idx="28">
                  <c:v>Feed Assembly</c:v>
                </c:pt>
                <c:pt idx="29">
                  <c:v>Manual issue</c:v>
                </c:pt>
                <c:pt idx="30">
                  <c:v>Returns</c:v>
                </c:pt>
                <c:pt idx="31">
                  <c:v>Feed Assembly</c:v>
                </c:pt>
                <c:pt idx="32">
                  <c:v>Put-Away</c:v>
                </c:pt>
                <c:pt idx="33">
                  <c:v>Put-Away</c:v>
                </c:pt>
                <c:pt idx="34">
                  <c:v>Put-Away</c:v>
                </c:pt>
                <c:pt idx="35">
                  <c:v>Feed Assembly</c:v>
                </c:pt>
                <c:pt idx="36">
                  <c:v>Material Tracking</c:v>
                </c:pt>
                <c:pt idx="37">
                  <c:v>Put-Away</c:v>
                </c:pt>
                <c:pt idx="38">
                  <c:v>Cycle Count</c:v>
                </c:pt>
                <c:pt idx="39">
                  <c:v>Put-Away</c:v>
                </c:pt>
                <c:pt idx="40">
                  <c:v>Cycle Count</c:v>
                </c:pt>
                <c:pt idx="41">
                  <c:v>Put-Away</c:v>
                </c:pt>
                <c:pt idx="42">
                  <c:v>Cycle Count</c:v>
                </c:pt>
                <c:pt idx="43">
                  <c:v>Feed Assembly</c:v>
                </c:pt>
                <c:pt idx="44">
                  <c:v>Feed Assembly</c:v>
                </c:pt>
                <c:pt idx="45">
                  <c:v>Transactions</c:v>
                </c:pt>
                <c:pt idx="46">
                  <c:v>Manual issue</c:v>
                </c:pt>
                <c:pt idx="47">
                  <c:v>Shipping</c:v>
                </c:pt>
                <c:pt idx="48">
                  <c:v>Manual issue</c:v>
                </c:pt>
                <c:pt idx="49">
                  <c:v>Shipping</c:v>
                </c:pt>
                <c:pt idx="50">
                  <c:v>Shipping</c:v>
                </c:pt>
                <c:pt idx="51">
                  <c:v>Feed Assembly</c:v>
                </c:pt>
                <c:pt idx="52">
                  <c:v>Feed Assembly</c:v>
                </c:pt>
                <c:pt idx="53">
                  <c:v>Put-Away</c:v>
                </c:pt>
                <c:pt idx="54">
                  <c:v>Feed Assembly</c:v>
                </c:pt>
                <c:pt idx="55">
                  <c:v>Shipping</c:v>
                </c:pt>
                <c:pt idx="56">
                  <c:v>Feed Assembly</c:v>
                </c:pt>
                <c:pt idx="57">
                  <c:v>Feed Assembly</c:v>
                </c:pt>
                <c:pt idx="58">
                  <c:v>Feed Assembly</c:v>
                </c:pt>
                <c:pt idx="59">
                  <c:v>Feed Assembly</c:v>
                </c:pt>
                <c:pt idx="60">
                  <c:v>Feed Assembly</c:v>
                </c:pt>
                <c:pt idx="61">
                  <c:v>Shipping</c:v>
                </c:pt>
                <c:pt idx="62">
                  <c:v>Transactions</c:v>
                </c:pt>
                <c:pt idx="63">
                  <c:v>Shipping</c:v>
                </c:pt>
                <c:pt idx="64">
                  <c:v>Feed Assembly</c:v>
                </c:pt>
                <c:pt idx="65">
                  <c:v>Put-Away</c:v>
                </c:pt>
                <c:pt idx="66">
                  <c:v>Feed Assembly</c:v>
                </c:pt>
                <c:pt idx="67">
                  <c:v>Feed Assembly</c:v>
                </c:pt>
                <c:pt idx="68">
                  <c:v>Cycle Count</c:v>
                </c:pt>
                <c:pt idx="69">
                  <c:v>Feed Assembly</c:v>
                </c:pt>
                <c:pt idx="70">
                  <c:v>Feed Assembly</c:v>
                </c:pt>
                <c:pt idx="71">
                  <c:v>Miscellaneous</c:v>
                </c:pt>
                <c:pt idx="72">
                  <c:v>Shipping</c:v>
                </c:pt>
                <c:pt idx="73">
                  <c:v>Feed Assembly</c:v>
                </c:pt>
                <c:pt idx="74">
                  <c:v>Feed Assembly</c:v>
                </c:pt>
                <c:pt idx="75">
                  <c:v>Feed Assembly</c:v>
                </c:pt>
                <c:pt idx="76">
                  <c:v>Feed Assembly</c:v>
                </c:pt>
                <c:pt idx="77">
                  <c:v>Transactions</c:v>
                </c:pt>
              </c:strCache>
            </c:strRef>
          </c:cat>
          <c:val>
            <c:numRef>
              <c:f>'Standard Work'!$G$7:$G$84</c:f>
              <c:numCache>
                <c:formatCode>0</c:formatCode>
                <c:ptCount val="78"/>
                <c:pt idx="0">
                  <c:v>69</c:v>
                </c:pt>
                <c:pt idx="10">
                  <c:v>373</c:v>
                </c:pt>
                <c:pt idx="30">
                  <c:v>229</c:v>
                </c:pt>
                <c:pt idx="36">
                  <c:v>228</c:v>
                </c:pt>
                <c:pt idx="37">
                  <c:v>123</c:v>
                </c:pt>
                <c:pt idx="39">
                  <c:v>1059</c:v>
                </c:pt>
                <c:pt idx="41">
                  <c:v>246</c:v>
                </c:pt>
                <c:pt idx="47">
                  <c:v>1177</c:v>
                </c:pt>
                <c:pt idx="49">
                  <c:v>1193</c:v>
                </c:pt>
                <c:pt idx="53">
                  <c:v>1214</c:v>
                </c:pt>
                <c:pt idx="65">
                  <c:v>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3952"/>
        <c:axId val="4033168"/>
      </c:barChart>
      <c:catAx>
        <c:axId val="406395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4033168"/>
        <c:crosses val="autoZero"/>
        <c:auto val="1"/>
        <c:lblAlgn val="ctr"/>
        <c:lblOffset val="100"/>
        <c:noMultiLvlLbl val="0"/>
      </c:catAx>
      <c:valAx>
        <c:axId val="4033168"/>
        <c:scaling>
          <c:orientation val="minMax"/>
          <c:max val="24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063952"/>
        <c:crosses val="autoZero"/>
        <c:crossBetween val="between"/>
        <c:majorUnit val="200"/>
      </c:valAx>
    </c:plotArea>
    <c:legend>
      <c:legendPos val="r"/>
      <c:layout/>
      <c:overlay val="1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Activity Based</a:t>
            </a:r>
            <a:r>
              <a:rPr lang="en-US" baseline="0"/>
              <a:t> Time Study</a:t>
            </a:r>
            <a:endParaRPr lang="en-US"/>
          </a:p>
        </c:rich>
      </c:tx>
      <c:layout>
        <c:manualLayout>
          <c:xMode val="edge"/>
          <c:yMode val="edge"/>
          <c:x val="9.5781822581601165E-4"/>
          <c:y val="4.0712474718995768E-3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-7.3142733955316355E-2"/>
                  <c:y val="-2.857278412739221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0.15858670680966072"/>
                  <c:y val="5.21815314750706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'Standard Work'!$A$88:$A$98</c:f>
              <c:strCache>
                <c:ptCount val="11"/>
                <c:pt idx="0">
                  <c:v>Cleaning</c:v>
                </c:pt>
                <c:pt idx="1">
                  <c:v>Cycle Count</c:v>
                </c:pt>
                <c:pt idx="2">
                  <c:v>Feed Assembly</c:v>
                </c:pt>
                <c:pt idx="3">
                  <c:v>Manual issue</c:v>
                </c:pt>
                <c:pt idx="4">
                  <c:v>Material Tracking</c:v>
                </c:pt>
                <c:pt idx="5">
                  <c:v>Miscellaneous</c:v>
                </c:pt>
                <c:pt idx="6">
                  <c:v>Put-Away</c:v>
                </c:pt>
                <c:pt idx="7">
                  <c:v>Returns</c:v>
                </c:pt>
                <c:pt idx="8">
                  <c:v>Shipping</c:v>
                </c:pt>
                <c:pt idx="9">
                  <c:v>Transactions</c:v>
                </c:pt>
                <c:pt idx="10">
                  <c:v>Transfer</c:v>
                </c:pt>
              </c:strCache>
            </c:strRef>
          </c:cat>
          <c:val>
            <c:numRef>
              <c:f>'Standard Work'!$B$88:$B$98</c:f>
              <c:numCache>
                <c:formatCode>General</c:formatCode>
                <c:ptCount val="11"/>
                <c:pt idx="0">
                  <c:v>1293</c:v>
                </c:pt>
                <c:pt idx="1">
                  <c:v>1962</c:v>
                </c:pt>
                <c:pt idx="2">
                  <c:v>6002</c:v>
                </c:pt>
                <c:pt idx="3">
                  <c:v>735</c:v>
                </c:pt>
                <c:pt idx="4">
                  <c:v>601</c:v>
                </c:pt>
                <c:pt idx="5">
                  <c:v>1379</c:v>
                </c:pt>
                <c:pt idx="6">
                  <c:v>2067</c:v>
                </c:pt>
                <c:pt idx="7">
                  <c:v>927</c:v>
                </c:pt>
                <c:pt idx="8">
                  <c:v>12059</c:v>
                </c:pt>
                <c:pt idx="9">
                  <c:v>55146</c:v>
                </c:pt>
                <c:pt idx="10">
                  <c:v>548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11904</xdr:colOff>
      <xdr:row>6</xdr:row>
      <xdr:rowOff>182165</xdr:rowOff>
    </xdr:from>
    <xdr:to>
      <xdr:col>111</xdr:col>
      <xdr:colOff>916781</xdr:colOff>
      <xdr:row>83</xdr:row>
      <xdr:rowOff>47626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476251</xdr:colOff>
      <xdr:row>86</xdr:row>
      <xdr:rowOff>95249</xdr:rowOff>
    </xdr:from>
    <xdr:to>
      <xdr:col>23</xdr:col>
      <xdr:colOff>35719</xdr:colOff>
      <xdr:row>101</xdr:row>
      <xdr:rowOff>178593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190500</xdr:colOff>
      <xdr:row>0</xdr:row>
      <xdr:rowOff>47625</xdr:rowOff>
    </xdr:from>
    <xdr:to>
      <xdr:col>1</xdr:col>
      <xdr:colOff>238125</xdr:colOff>
      <xdr:row>1</xdr:row>
      <xdr:rowOff>635000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1254125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DN105"/>
  <sheetViews>
    <sheetView showGridLines="0" showZeros="0" tabSelected="1" view="pageBreakPreview" zoomScale="60" zoomScaleNormal="80" workbookViewId="0">
      <selection activeCell="DM17" sqref="DM17"/>
    </sheetView>
  </sheetViews>
  <sheetFormatPr defaultColWidth="11.5" defaultRowHeight="15.6"/>
  <cols>
    <col min="1" max="2" width="15.8984375" style="4" bestFit="1" customWidth="1"/>
    <col min="3" max="3" width="41.19921875" style="4" bestFit="1" customWidth="1"/>
    <col min="4" max="4" width="14.5" style="4" customWidth="1"/>
    <col min="5" max="5" width="9.5" style="4" bestFit="1" customWidth="1"/>
    <col min="6" max="6" width="8.3984375" style="4" bestFit="1" customWidth="1"/>
    <col min="7" max="7" width="7.5" style="4" customWidth="1"/>
    <col min="8" max="61" width="0.59765625" style="4" customWidth="1"/>
    <col min="62" max="62" width="2" style="4" customWidth="1"/>
    <col min="63" max="111" width="0.59765625" style="4" customWidth="1"/>
    <col min="112" max="112" width="13.3984375" style="4" customWidth="1"/>
    <col min="113" max="113" width="3.69921875" style="4" customWidth="1"/>
    <col min="114" max="114" width="5.59765625" style="5" customWidth="1"/>
    <col min="115" max="115" width="6.3984375" style="5" customWidth="1"/>
    <col min="116" max="117" width="5.59765625" style="5" customWidth="1"/>
    <col min="118" max="121" width="11.5" style="4" customWidth="1"/>
    <col min="122" max="16384" width="11.5" style="4"/>
  </cols>
  <sheetData>
    <row r="1" spans="1:117" ht="15.75" customHeight="1">
      <c r="A1" s="96" t="s">
        <v>0</v>
      </c>
      <c r="B1" s="97"/>
      <c r="C1" s="97"/>
      <c r="D1" s="98"/>
      <c r="E1" s="102" t="s">
        <v>1</v>
      </c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4"/>
      <c r="AL1" s="108" t="s">
        <v>2</v>
      </c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09"/>
      <c r="BO1" s="109"/>
      <c r="BP1" s="109"/>
      <c r="BQ1" s="109"/>
      <c r="BR1" s="109"/>
      <c r="BS1" s="109"/>
      <c r="BT1" s="109"/>
      <c r="BU1" s="109"/>
      <c r="BV1" s="109"/>
      <c r="BW1" s="109"/>
      <c r="BX1" s="109"/>
      <c r="BY1" s="109"/>
      <c r="BZ1" s="109"/>
      <c r="CA1" s="109"/>
      <c r="CB1" s="109"/>
      <c r="CC1" s="109"/>
      <c r="CD1" s="109"/>
      <c r="CE1" s="109"/>
      <c r="CF1" s="109"/>
      <c r="CG1" s="109"/>
      <c r="CH1" s="110"/>
      <c r="CI1" s="1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3"/>
    </row>
    <row r="2" spans="1:117" ht="54.75" customHeight="1">
      <c r="A2" s="99"/>
      <c r="B2" s="100"/>
      <c r="C2" s="100"/>
      <c r="D2" s="101"/>
      <c r="E2" s="105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7"/>
      <c r="AL2" s="111" t="s">
        <v>3</v>
      </c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3"/>
      <c r="AZ2" s="114" t="s">
        <v>4</v>
      </c>
      <c r="BA2" s="115"/>
      <c r="BB2" s="115"/>
      <c r="BC2" s="115"/>
      <c r="BD2" s="115"/>
      <c r="BE2" s="115"/>
      <c r="BF2" s="115"/>
      <c r="BG2" s="115"/>
      <c r="BH2" s="115"/>
      <c r="BI2" s="115"/>
      <c r="BJ2" s="116"/>
      <c r="BK2" s="117" t="s">
        <v>5</v>
      </c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9"/>
      <c r="BX2" s="120"/>
      <c r="BY2" s="121"/>
      <c r="BZ2" s="121"/>
      <c r="CA2" s="121"/>
      <c r="CB2" s="121"/>
      <c r="CC2" s="121"/>
      <c r="CD2" s="121"/>
      <c r="CE2" s="121"/>
      <c r="CF2" s="121"/>
      <c r="CG2" s="121"/>
      <c r="CH2" s="122"/>
      <c r="CI2" s="6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8"/>
    </row>
    <row r="3" spans="1:117" ht="16.5" customHeight="1">
      <c r="A3" s="77" t="s">
        <v>6</v>
      </c>
      <c r="B3" s="78"/>
      <c r="C3" s="78"/>
      <c r="D3" s="79"/>
      <c r="E3" s="1"/>
      <c r="F3" s="2"/>
      <c r="G3" s="3"/>
      <c r="H3" s="1"/>
      <c r="I3" s="80" t="s">
        <v>7</v>
      </c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0"/>
      <c r="CO3" s="80"/>
      <c r="CP3" s="80"/>
      <c r="CQ3" s="80"/>
      <c r="CR3" s="80"/>
      <c r="CS3" s="80"/>
      <c r="CT3" s="80"/>
      <c r="CU3" s="80"/>
      <c r="CV3" s="80"/>
      <c r="CW3" s="80"/>
      <c r="CX3" s="80"/>
      <c r="CY3" s="80"/>
      <c r="CZ3" s="80"/>
      <c r="DA3" s="80"/>
      <c r="DB3" s="80"/>
      <c r="DC3" s="80"/>
      <c r="DD3" s="80"/>
      <c r="DE3" s="80"/>
      <c r="DF3" s="80"/>
      <c r="DG3" s="80"/>
      <c r="DH3" s="81"/>
    </row>
    <row r="4" spans="1:117" ht="16.5" customHeight="1">
      <c r="A4" s="82"/>
      <c r="B4" s="83"/>
      <c r="C4" s="83"/>
      <c r="D4" s="84"/>
      <c r="E4" s="85" t="s">
        <v>8</v>
      </c>
      <c r="F4" s="86"/>
      <c r="G4" s="87"/>
      <c r="H4" s="88"/>
      <c r="I4" s="89"/>
      <c r="J4" s="89"/>
      <c r="K4" s="89"/>
      <c r="L4" s="89"/>
      <c r="M4" s="89"/>
      <c r="N4" s="89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92"/>
      <c r="DG4" s="92"/>
      <c r="DH4" s="93"/>
    </row>
    <row r="5" spans="1:117" ht="16.5" customHeight="1">
      <c r="A5" s="9" t="s">
        <v>9</v>
      </c>
      <c r="B5" s="10" t="s">
        <v>10</v>
      </c>
      <c r="C5" s="10" t="s">
        <v>11</v>
      </c>
      <c r="D5" s="11" t="s">
        <v>12</v>
      </c>
      <c r="E5" s="12" t="s">
        <v>13</v>
      </c>
      <c r="F5" s="13" t="s">
        <v>14</v>
      </c>
      <c r="G5" s="14" t="s">
        <v>15</v>
      </c>
      <c r="H5" s="90"/>
      <c r="I5" s="91"/>
      <c r="J5" s="91"/>
      <c r="K5" s="91"/>
      <c r="L5" s="91"/>
      <c r="M5" s="91"/>
      <c r="N5" s="9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94"/>
      <c r="DG5" s="94"/>
      <c r="DH5" s="95"/>
      <c r="DJ5" s="15"/>
      <c r="DK5" s="15" t="str">
        <f>E5</f>
        <v>Manual</v>
      </c>
      <c r="DL5" s="15" t="str">
        <f>G5</f>
        <v>Walk</v>
      </c>
      <c r="DM5" s="15" t="str">
        <f>F5</f>
        <v>Machine</v>
      </c>
    </row>
    <row r="6" spans="1:117" ht="1.5" customHeight="1">
      <c r="A6" s="16"/>
      <c r="B6" s="6"/>
      <c r="C6" s="6"/>
      <c r="D6" s="6"/>
      <c r="E6" s="16"/>
      <c r="F6" s="17"/>
      <c r="G6" s="16"/>
      <c r="L6" s="18"/>
      <c r="Q6" s="19"/>
      <c r="V6" s="19"/>
      <c r="X6" s="7"/>
      <c r="Y6" s="7"/>
      <c r="Z6" s="7"/>
      <c r="AA6" s="19"/>
      <c r="AF6" s="19"/>
      <c r="AK6" s="19"/>
      <c r="AP6" s="19"/>
      <c r="AU6" s="19"/>
      <c r="AZ6" s="19"/>
      <c r="BE6" s="19"/>
      <c r="BJ6" s="19"/>
      <c r="BO6" s="19"/>
      <c r="BT6" s="19"/>
      <c r="BY6" s="19"/>
      <c r="CD6" s="19"/>
      <c r="CI6" s="19"/>
      <c r="CN6" s="19"/>
      <c r="CS6" s="19"/>
      <c r="CX6" s="19"/>
      <c r="DC6" s="19"/>
      <c r="DF6" s="20"/>
      <c r="DG6" s="20"/>
      <c r="DH6" s="20"/>
      <c r="DJ6" s="15"/>
      <c r="DK6" s="21"/>
      <c r="DL6" s="21"/>
      <c r="DM6" s="21"/>
    </row>
    <row r="7" spans="1:117" ht="15" customHeight="1">
      <c r="A7" s="22">
        <v>1</v>
      </c>
      <c r="B7" s="23" t="s">
        <v>16</v>
      </c>
      <c r="C7" s="24" t="s">
        <v>17</v>
      </c>
      <c r="D7" s="25">
        <v>117</v>
      </c>
      <c r="E7" s="26"/>
      <c r="F7" s="26"/>
      <c r="G7" s="26">
        <v>69</v>
      </c>
      <c r="H7" s="27"/>
      <c r="J7" s="15">
        <f>(DJ6+DK6+DL6)</f>
        <v>0</v>
      </c>
      <c r="K7" s="21">
        <f t="shared" ref="K7:K39" si="0">E7*50/$AL$85</f>
        <v>0</v>
      </c>
      <c r="L7" s="21">
        <f t="shared" ref="L7:L28" si="1">G7*50/$AL$85</f>
        <v>17.25</v>
      </c>
      <c r="M7" s="21">
        <f t="shared" ref="M7:M28" si="2">(F7-G7)*50/$AL$85</f>
        <v>-17.25</v>
      </c>
      <c r="N7" s="15"/>
      <c r="DJ7" s="4"/>
      <c r="DK7" s="4"/>
      <c r="DL7" s="4"/>
      <c r="DM7" s="4"/>
    </row>
    <row r="8" spans="1:117" ht="15" customHeight="1">
      <c r="A8" s="22">
        <v>2</v>
      </c>
      <c r="B8" s="23" t="s">
        <v>18</v>
      </c>
      <c r="C8" s="24" t="s">
        <v>19</v>
      </c>
      <c r="D8" s="59">
        <v>348</v>
      </c>
      <c r="E8" s="25">
        <v>320</v>
      </c>
      <c r="F8" s="26"/>
      <c r="G8" s="26"/>
      <c r="H8" s="27"/>
      <c r="J8" s="15">
        <f t="shared" ref="J8:J51" si="3">(J7+K7+L7)</f>
        <v>17.25</v>
      </c>
      <c r="K8" s="21">
        <f t="shared" si="0"/>
        <v>80</v>
      </c>
      <c r="L8" s="21">
        <f t="shared" si="1"/>
        <v>0</v>
      </c>
      <c r="M8" s="21">
        <f t="shared" si="2"/>
        <v>0</v>
      </c>
      <c r="N8" s="15"/>
      <c r="DJ8" s="4"/>
      <c r="DK8" s="4"/>
      <c r="DL8" s="4"/>
      <c r="DM8" s="4"/>
    </row>
    <row r="9" spans="1:117">
      <c r="A9" s="22">
        <v>3</v>
      </c>
      <c r="B9" s="23" t="s">
        <v>20</v>
      </c>
      <c r="C9" s="24" t="s">
        <v>21</v>
      </c>
      <c r="D9" s="60"/>
      <c r="E9" s="25"/>
      <c r="F9" s="28"/>
      <c r="G9" s="28"/>
      <c r="H9" s="27"/>
      <c r="J9" s="15">
        <f t="shared" si="3"/>
        <v>97.25</v>
      </c>
      <c r="K9" s="21">
        <f t="shared" si="0"/>
        <v>0</v>
      </c>
      <c r="L9" s="21">
        <f t="shared" si="1"/>
        <v>0</v>
      </c>
      <c r="M9" s="21">
        <f t="shared" si="2"/>
        <v>0</v>
      </c>
      <c r="N9" s="15"/>
      <c r="DJ9" s="4"/>
      <c r="DK9" s="4"/>
      <c r="DL9" s="4"/>
      <c r="DM9" s="4"/>
    </row>
    <row r="10" spans="1:117" ht="15" customHeight="1">
      <c r="A10" s="22">
        <v>4</v>
      </c>
      <c r="B10" s="23" t="s">
        <v>18</v>
      </c>
      <c r="C10" s="24" t="s">
        <v>22</v>
      </c>
      <c r="D10" s="25">
        <v>63</v>
      </c>
      <c r="E10" s="25">
        <v>170</v>
      </c>
      <c r="F10" s="26"/>
      <c r="G10" s="26"/>
      <c r="H10" s="27"/>
      <c r="J10" s="15">
        <f t="shared" si="3"/>
        <v>97.25</v>
      </c>
      <c r="K10" s="21">
        <f t="shared" si="0"/>
        <v>42.5</v>
      </c>
      <c r="L10" s="21">
        <f t="shared" si="1"/>
        <v>0</v>
      </c>
      <c r="M10" s="21">
        <f t="shared" si="2"/>
        <v>0</v>
      </c>
      <c r="N10" s="15"/>
      <c r="DJ10" s="4"/>
      <c r="DK10" s="4"/>
      <c r="DL10" s="4"/>
      <c r="DM10" s="4"/>
    </row>
    <row r="11" spans="1:117" ht="15" customHeight="1">
      <c r="A11" s="22">
        <v>5</v>
      </c>
      <c r="B11" s="23" t="s">
        <v>20</v>
      </c>
      <c r="C11" s="29" t="s">
        <v>23</v>
      </c>
      <c r="D11" s="30">
        <v>83</v>
      </c>
      <c r="E11" s="31">
        <v>35</v>
      </c>
      <c r="F11" s="26"/>
      <c r="G11" s="26"/>
      <c r="H11" s="27"/>
      <c r="J11" s="15">
        <f t="shared" si="3"/>
        <v>139.75</v>
      </c>
      <c r="K11" s="21">
        <f t="shared" si="0"/>
        <v>8.75</v>
      </c>
      <c r="L11" s="21">
        <f t="shared" si="1"/>
        <v>0</v>
      </c>
      <c r="M11" s="21">
        <f t="shared" si="2"/>
        <v>0</v>
      </c>
      <c r="N11" s="15"/>
      <c r="DJ11" s="4"/>
      <c r="DK11" s="4"/>
      <c r="DL11" s="4"/>
      <c r="DM11" s="4"/>
    </row>
    <row r="12" spans="1:117" ht="15" customHeight="1">
      <c r="A12" s="22">
        <v>6</v>
      </c>
      <c r="B12" s="23" t="s">
        <v>20</v>
      </c>
      <c r="C12" s="29" t="s">
        <v>24</v>
      </c>
      <c r="D12" s="30">
        <v>69</v>
      </c>
      <c r="E12" s="31">
        <v>41</v>
      </c>
      <c r="F12" s="26"/>
      <c r="G12" s="26"/>
      <c r="H12" s="27"/>
      <c r="J12" s="15">
        <f t="shared" si="3"/>
        <v>148.5</v>
      </c>
      <c r="K12" s="21">
        <f t="shared" si="0"/>
        <v>10.25</v>
      </c>
      <c r="L12" s="21">
        <f t="shared" si="1"/>
        <v>0</v>
      </c>
      <c r="M12" s="21">
        <f t="shared" si="2"/>
        <v>0</v>
      </c>
      <c r="N12" s="15"/>
      <c r="DJ12" s="4"/>
      <c r="DK12" s="4"/>
      <c r="DL12" s="4"/>
      <c r="DM12" s="4"/>
    </row>
    <row r="13" spans="1:117" ht="15" customHeight="1">
      <c r="A13" s="22">
        <v>7</v>
      </c>
      <c r="B13" s="23" t="s">
        <v>20</v>
      </c>
      <c r="C13" s="29" t="s">
        <v>25</v>
      </c>
      <c r="D13" s="30">
        <v>48</v>
      </c>
      <c r="E13" s="31">
        <v>28</v>
      </c>
      <c r="F13" s="26"/>
      <c r="G13" s="26"/>
      <c r="H13" s="27"/>
      <c r="J13" s="15">
        <f t="shared" si="3"/>
        <v>158.75</v>
      </c>
      <c r="K13" s="21">
        <f t="shared" si="0"/>
        <v>7</v>
      </c>
      <c r="L13" s="21">
        <f t="shared" si="1"/>
        <v>0</v>
      </c>
      <c r="M13" s="21">
        <f t="shared" si="2"/>
        <v>0</v>
      </c>
      <c r="N13" s="15"/>
      <c r="DJ13" s="4"/>
      <c r="DK13" s="4"/>
      <c r="DL13" s="4"/>
      <c r="DM13" s="4"/>
    </row>
    <row r="14" spans="1:117" ht="15" customHeight="1">
      <c r="A14" s="22">
        <v>8</v>
      </c>
      <c r="B14" s="23" t="s">
        <v>20</v>
      </c>
      <c r="C14" s="29" t="s">
        <v>26</v>
      </c>
      <c r="D14" s="30">
        <v>48</v>
      </c>
      <c r="E14" s="31">
        <v>20</v>
      </c>
      <c r="F14" s="26"/>
      <c r="G14" s="26"/>
      <c r="H14" s="27"/>
      <c r="J14" s="15">
        <f t="shared" si="3"/>
        <v>165.75</v>
      </c>
      <c r="K14" s="21">
        <f t="shared" si="0"/>
        <v>5</v>
      </c>
      <c r="L14" s="21">
        <f t="shared" si="1"/>
        <v>0</v>
      </c>
      <c r="M14" s="21">
        <f t="shared" si="2"/>
        <v>0</v>
      </c>
      <c r="N14" s="15"/>
      <c r="DJ14" s="4"/>
      <c r="DK14" s="4"/>
      <c r="DL14" s="4"/>
      <c r="DM14" s="4"/>
    </row>
    <row r="15" spans="1:117" ht="15" customHeight="1">
      <c r="A15" s="22">
        <v>9</v>
      </c>
      <c r="B15" s="23" t="s">
        <v>20</v>
      </c>
      <c r="C15" s="32" t="s">
        <v>27</v>
      </c>
      <c r="D15" s="33">
        <v>150</v>
      </c>
      <c r="E15" s="31">
        <v>42</v>
      </c>
      <c r="F15" s="26"/>
      <c r="G15" s="26"/>
      <c r="H15" s="27"/>
      <c r="J15" s="15">
        <f t="shared" si="3"/>
        <v>170.75</v>
      </c>
      <c r="K15" s="21">
        <f t="shared" si="0"/>
        <v>10.5</v>
      </c>
      <c r="L15" s="21">
        <f t="shared" si="1"/>
        <v>0</v>
      </c>
      <c r="M15" s="21">
        <f t="shared" si="2"/>
        <v>0</v>
      </c>
      <c r="N15" s="15"/>
      <c r="DJ15" s="4"/>
      <c r="DK15" s="4"/>
      <c r="DL15" s="4"/>
      <c r="DM15" s="4"/>
    </row>
    <row r="16" spans="1:117" ht="15" customHeight="1">
      <c r="A16" s="22">
        <v>10</v>
      </c>
      <c r="B16" s="34" t="s">
        <v>28</v>
      </c>
      <c r="C16" s="32" t="s">
        <v>29</v>
      </c>
      <c r="D16" s="35">
        <v>646</v>
      </c>
      <c r="E16" s="31">
        <v>698</v>
      </c>
      <c r="F16" s="72"/>
      <c r="G16" s="26"/>
      <c r="H16" s="27"/>
      <c r="J16" s="15">
        <f t="shared" si="3"/>
        <v>181.25</v>
      </c>
      <c r="K16" s="21">
        <f t="shared" si="0"/>
        <v>174.5</v>
      </c>
      <c r="L16" s="21">
        <f t="shared" si="1"/>
        <v>0</v>
      </c>
      <c r="M16" s="21">
        <f t="shared" si="2"/>
        <v>0</v>
      </c>
      <c r="N16" s="15"/>
      <c r="DJ16" s="4"/>
      <c r="DK16" s="4"/>
      <c r="DL16" s="4"/>
      <c r="DM16" s="4"/>
    </row>
    <row r="17" spans="1:117">
      <c r="A17" s="22">
        <v>11</v>
      </c>
      <c r="B17" s="29" t="s">
        <v>30</v>
      </c>
      <c r="C17" s="36" t="s">
        <v>31</v>
      </c>
      <c r="D17" s="75">
        <v>408</v>
      </c>
      <c r="E17" s="55"/>
      <c r="F17" s="73"/>
      <c r="G17" s="72">
        <v>373</v>
      </c>
      <c r="H17" s="27"/>
      <c r="J17" s="15">
        <f t="shared" si="3"/>
        <v>355.75</v>
      </c>
      <c r="K17" s="21">
        <f t="shared" si="0"/>
        <v>0</v>
      </c>
      <c r="L17" s="21">
        <f t="shared" si="1"/>
        <v>93.25</v>
      </c>
      <c r="M17" s="21">
        <f t="shared" si="2"/>
        <v>-93.25</v>
      </c>
      <c r="N17" s="15"/>
      <c r="DJ17" s="4"/>
      <c r="DK17" s="4"/>
      <c r="DL17" s="4"/>
      <c r="DM17" s="4"/>
    </row>
    <row r="18" spans="1:117" ht="15" customHeight="1">
      <c r="A18" s="22">
        <v>12</v>
      </c>
      <c r="B18" s="37" t="s">
        <v>32</v>
      </c>
      <c r="C18" s="29" t="s">
        <v>33</v>
      </c>
      <c r="D18" s="76"/>
      <c r="E18" s="56"/>
      <c r="F18" s="74"/>
      <c r="G18" s="74"/>
      <c r="H18" s="27"/>
      <c r="J18" s="15">
        <f t="shared" si="3"/>
        <v>449</v>
      </c>
      <c r="K18" s="21">
        <f t="shared" si="0"/>
        <v>0</v>
      </c>
      <c r="L18" s="21">
        <f t="shared" si="1"/>
        <v>0</v>
      </c>
      <c r="M18" s="21">
        <f t="shared" si="2"/>
        <v>0</v>
      </c>
      <c r="N18" s="15"/>
      <c r="DJ18" s="4"/>
      <c r="DK18" s="4"/>
      <c r="DL18" s="4"/>
      <c r="DM18" s="4"/>
    </row>
    <row r="19" spans="1:117" ht="15" customHeight="1">
      <c r="A19" s="22">
        <v>13</v>
      </c>
      <c r="B19" s="23" t="s">
        <v>20</v>
      </c>
      <c r="C19" s="29" t="s">
        <v>34</v>
      </c>
      <c r="D19" s="30">
        <v>235</v>
      </c>
      <c r="E19" s="31">
        <v>277</v>
      </c>
      <c r="F19" s="26"/>
      <c r="G19" s="26"/>
      <c r="H19" s="27"/>
      <c r="J19" s="15">
        <f t="shared" si="3"/>
        <v>449</v>
      </c>
      <c r="K19" s="21">
        <f t="shared" si="0"/>
        <v>69.25</v>
      </c>
      <c r="L19" s="21">
        <f t="shared" si="1"/>
        <v>0</v>
      </c>
      <c r="M19" s="21">
        <f t="shared" si="2"/>
        <v>0</v>
      </c>
      <c r="N19" s="15"/>
      <c r="DJ19" s="4"/>
      <c r="DK19" s="4"/>
      <c r="DL19" s="4"/>
      <c r="DM19" s="4"/>
    </row>
    <row r="20" spans="1:117" ht="15" customHeight="1">
      <c r="A20" s="22">
        <v>14</v>
      </c>
      <c r="B20" s="37" t="s">
        <v>32</v>
      </c>
      <c r="C20" s="29" t="s">
        <v>35</v>
      </c>
      <c r="D20" s="30">
        <v>144</v>
      </c>
      <c r="E20" s="31">
        <v>46</v>
      </c>
      <c r="F20" s="26"/>
      <c r="G20" s="26"/>
      <c r="H20" s="27"/>
      <c r="J20" s="15">
        <f t="shared" si="3"/>
        <v>518.25</v>
      </c>
      <c r="K20" s="21">
        <f t="shared" si="0"/>
        <v>11.5</v>
      </c>
      <c r="L20" s="21">
        <f t="shared" si="1"/>
        <v>0</v>
      </c>
      <c r="M20" s="21">
        <f t="shared" si="2"/>
        <v>0</v>
      </c>
      <c r="N20" s="15"/>
      <c r="DJ20" s="4"/>
      <c r="DK20" s="4"/>
      <c r="DL20" s="4"/>
      <c r="DM20" s="4"/>
    </row>
    <row r="21" spans="1:117">
      <c r="A21" s="22">
        <v>15</v>
      </c>
      <c r="B21" s="29" t="s">
        <v>36</v>
      </c>
      <c r="C21" s="29" t="s">
        <v>37</v>
      </c>
      <c r="D21" s="59">
        <v>756</v>
      </c>
      <c r="E21" s="55">
        <v>548</v>
      </c>
      <c r="F21" s="26"/>
      <c r="G21" s="26"/>
      <c r="H21" s="27"/>
      <c r="J21" s="15">
        <f t="shared" si="3"/>
        <v>529.75</v>
      </c>
      <c r="K21" s="21">
        <f t="shared" si="0"/>
        <v>137</v>
      </c>
      <c r="L21" s="21">
        <f t="shared" si="1"/>
        <v>0</v>
      </c>
      <c r="M21" s="21">
        <f t="shared" si="2"/>
        <v>0</v>
      </c>
      <c r="N21" s="15"/>
      <c r="DJ21" s="4"/>
      <c r="DK21" s="4"/>
      <c r="DL21" s="4"/>
      <c r="DM21" s="4"/>
    </row>
    <row r="22" spans="1:117">
      <c r="A22" s="22">
        <v>16</v>
      </c>
      <c r="B22" s="29" t="s">
        <v>36</v>
      </c>
      <c r="C22" s="29" t="s">
        <v>38</v>
      </c>
      <c r="D22" s="60"/>
      <c r="E22" s="56"/>
      <c r="F22" s="26"/>
      <c r="G22" s="26"/>
      <c r="H22" s="27"/>
      <c r="J22" s="15">
        <f t="shared" si="3"/>
        <v>666.75</v>
      </c>
      <c r="K22" s="21">
        <f t="shared" si="0"/>
        <v>0</v>
      </c>
      <c r="L22" s="21">
        <f t="shared" si="1"/>
        <v>0</v>
      </c>
      <c r="M22" s="21">
        <f t="shared" si="2"/>
        <v>0</v>
      </c>
      <c r="N22" s="15"/>
      <c r="DJ22" s="4"/>
      <c r="DK22" s="4"/>
      <c r="DL22" s="4"/>
      <c r="DM22" s="4"/>
    </row>
    <row r="23" spans="1:117" ht="15" customHeight="1">
      <c r="A23" s="22">
        <v>17</v>
      </c>
      <c r="B23" s="37" t="s">
        <v>39</v>
      </c>
      <c r="C23" s="29" t="s">
        <v>40</v>
      </c>
      <c r="D23" s="30"/>
      <c r="E23" s="31">
        <v>23063</v>
      </c>
      <c r="F23" s="26"/>
      <c r="G23" s="26"/>
      <c r="H23" s="27"/>
      <c r="J23" s="15">
        <f t="shared" si="3"/>
        <v>666.75</v>
      </c>
      <c r="K23" s="21">
        <f t="shared" si="0"/>
        <v>5765.75</v>
      </c>
      <c r="L23" s="21">
        <f t="shared" si="1"/>
        <v>0</v>
      </c>
      <c r="M23" s="21">
        <f t="shared" si="2"/>
        <v>0</v>
      </c>
      <c r="N23" s="15"/>
      <c r="DJ23" s="4"/>
      <c r="DK23" s="4"/>
      <c r="DL23" s="4"/>
      <c r="DM23" s="4"/>
    </row>
    <row r="24" spans="1:117" ht="15" customHeight="1">
      <c r="A24" s="22">
        <v>18</v>
      </c>
      <c r="B24" s="37" t="s">
        <v>41</v>
      </c>
      <c r="C24" s="29" t="s">
        <v>42</v>
      </c>
      <c r="D24" s="30">
        <v>502</v>
      </c>
      <c r="E24" s="31">
        <v>1293</v>
      </c>
      <c r="F24" s="26"/>
      <c r="G24" s="26"/>
      <c r="H24" s="27"/>
      <c r="J24" s="15">
        <f t="shared" si="3"/>
        <v>6432.5</v>
      </c>
      <c r="K24" s="21">
        <f t="shared" si="0"/>
        <v>323.25</v>
      </c>
      <c r="L24" s="21">
        <f t="shared" si="1"/>
        <v>0</v>
      </c>
      <c r="M24" s="21">
        <f t="shared" si="2"/>
        <v>0</v>
      </c>
      <c r="N24" s="15"/>
      <c r="DJ24" s="4"/>
      <c r="DK24" s="4"/>
      <c r="DL24" s="4"/>
      <c r="DM24" s="4"/>
    </row>
    <row r="25" spans="1:117" ht="15" customHeight="1">
      <c r="A25" s="22">
        <v>19</v>
      </c>
      <c r="B25" s="23" t="s">
        <v>20</v>
      </c>
      <c r="C25" s="29" t="s">
        <v>43</v>
      </c>
      <c r="D25" s="38">
        <v>47.92</v>
      </c>
      <c r="E25" s="31">
        <v>27</v>
      </c>
      <c r="F25" s="26"/>
      <c r="G25" s="26"/>
      <c r="H25" s="27"/>
      <c r="J25" s="15">
        <f t="shared" si="3"/>
        <v>6755.75</v>
      </c>
      <c r="K25" s="21">
        <f t="shared" si="0"/>
        <v>6.75</v>
      </c>
      <c r="L25" s="21">
        <f t="shared" si="1"/>
        <v>0</v>
      </c>
      <c r="M25" s="21">
        <f t="shared" si="2"/>
        <v>0</v>
      </c>
      <c r="N25" s="15"/>
      <c r="DJ25" s="4"/>
      <c r="DK25" s="4"/>
      <c r="DL25" s="4"/>
      <c r="DM25" s="4"/>
    </row>
    <row r="26" spans="1:117" ht="15" customHeight="1">
      <c r="A26" s="22">
        <v>20</v>
      </c>
      <c r="B26" s="23" t="s">
        <v>20</v>
      </c>
      <c r="C26" s="29" t="s">
        <v>44</v>
      </c>
      <c r="D26" s="38">
        <v>14.58</v>
      </c>
      <c r="E26" s="31">
        <v>30</v>
      </c>
      <c r="F26" s="26"/>
      <c r="G26" s="26"/>
      <c r="H26" s="27"/>
      <c r="J26" s="15">
        <f t="shared" si="3"/>
        <v>6762.5</v>
      </c>
      <c r="K26" s="21">
        <f t="shared" si="0"/>
        <v>7.5</v>
      </c>
      <c r="L26" s="21">
        <f t="shared" si="1"/>
        <v>0</v>
      </c>
      <c r="M26" s="21">
        <f t="shared" si="2"/>
        <v>0</v>
      </c>
      <c r="N26" s="15"/>
      <c r="DJ26" s="4"/>
      <c r="DK26" s="4"/>
      <c r="DL26" s="4"/>
      <c r="DM26" s="4"/>
    </row>
    <row r="27" spans="1:117" ht="15" customHeight="1">
      <c r="A27" s="22">
        <v>21</v>
      </c>
      <c r="B27" s="23" t="s">
        <v>20</v>
      </c>
      <c r="C27" s="29" t="s">
        <v>45</v>
      </c>
      <c r="D27" s="38">
        <v>50</v>
      </c>
      <c r="E27" s="31">
        <v>28</v>
      </c>
      <c r="F27" s="26"/>
      <c r="G27" s="26"/>
      <c r="H27" s="27"/>
      <c r="J27" s="15">
        <f t="shared" si="3"/>
        <v>6770</v>
      </c>
      <c r="K27" s="21">
        <f t="shared" si="0"/>
        <v>7</v>
      </c>
      <c r="L27" s="21">
        <f t="shared" si="1"/>
        <v>0</v>
      </c>
      <c r="M27" s="21">
        <f t="shared" si="2"/>
        <v>0</v>
      </c>
      <c r="N27" s="15"/>
      <c r="DJ27" s="4"/>
      <c r="DK27" s="4"/>
      <c r="DL27" s="4"/>
      <c r="DM27" s="4"/>
    </row>
    <row r="28" spans="1:117" ht="15" customHeight="1">
      <c r="A28" s="22">
        <v>22</v>
      </c>
      <c r="B28" s="23" t="s">
        <v>20</v>
      </c>
      <c r="C28" s="29" t="s">
        <v>46</v>
      </c>
      <c r="D28" s="38">
        <v>166.67</v>
      </c>
      <c r="E28" s="31">
        <v>232</v>
      </c>
      <c r="F28" s="26"/>
      <c r="G28" s="26"/>
      <c r="H28" s="27"/>
      <c r="J28" s="15">
        <f t="shared" si="3"/>
        <v>6777</v>
      </c>
      <c r="K28" s="21">
        <f t="shared" si="0"/>
        <v>58</v>
      </c>
      <c r="L28" s="21">
        <f t="shared" si="1"/>
        <v>0</v>
      </c>
      <c r="M28" s="21">
        <f t="shared" si="2"/>
        <v>0</v>
      </c>
      <c r="N28" s="15"/>
      <c r="DJ28" s="4"/>
      <c r="DK28" s="4"/>
      <c r="DL28" s="4"/>
      <c r="DM28" s="4"/>
    </row>
    <row r="29" spans="1:117" ht="15" customHeight="1">
      <c r="A29" s="22">
        <v>23</v>
      </c>
      <c r="B29" s="23" t="s">
        <v>20</v>
      </c>
      <c r="C29" s="29" t="s">
        <v>47</v>
      </c>
      <c r="D29" s="38">
        <v>62.5</v>
      </c>
      <c r="E29" s="31">
        <v>79</v>
      </c>
      <c r="F29" s="26"/>
      <c r="G29" s="26"/>
      <c r="H29" s="27"/>
      <c r="J29" s="15"/>
      <c r="K29" s="21">
        <f t="shared" si="0"/>
        <v>19.75</v>
      </c>
      <c r="L29" s="21"/>
      <c r="M29" s="21"/>
      <c r="N29" s="15"/>
      <c r="DJ29" s="4"/>
      <c r="DK29" s="4"/>
      <c r="DL29" s="4"/>
      <c r="DM29" s="4"/>
    </row>
    <row r="30" spans="1:117" ht="15" customHeight="1">
      <c r="A30" s="22">
        <v>24</v>
      </c>
      <c r="B30" s="23" t="s">
        <v>20</v>
      </c>
      <c r="C30" s="29" t="s">
        <v>48</v>
      </c>
      <c r="D30" s="38">
        <v>39.58</v>
      </c>
      <c r="E30" s="31">
        <v>94</v>
      </c>
      <c r="F30" s="26"/>
      <c r="G30" s="26"/>
      <c r="H30" s="27"/>
      <c r="J30" s="15"/>
      <c r="K30" s="21">
        <f t="shared" si="0"/>
        <v>23.5</v>
      </c>
      <c r="L30" s="21"/>
      <c r="M30" s="21"/>
      <c r="N30" s="15"/>
      <c r="DJ30" s="4"/>
      <c r="DK30" s="4"/>
      <c r="DL30" s="4"/>
      <c r="DM30" s="4"/>
    </row>
    <row r="31" spans="1:117" ht="15" customHeight="1">
      <c r="A31" s="22">
        <v>25</v>
      </c>
      <c r="B31" s="23" t="s">
        <v>20</v>
      </c>
      <c r="C31" s="29" t="s">
        <v>21</v>
      </c>
      <c r="D31" s="38">
        <v>83.33</v>
      </c>
      <c r="E31" s="31">
        <v>37</v>
      </c>
      <c r="F31" s="26"/>
      <c r="G31" s="26"/>
      <c r="H31" s="27"/>
      <c r="J31" s="15"/>
      <c r="K31" s="21">
        <f t="shared" si="0"/>
        <v>9.25</v>
      </c>
      <c r="L31" s="21"/>
      <c r="M31" s="21"/>
      <c r="N31" s="15"/>
      <c r="DJ31" s="4"/>
      <c r="DK31" s="4"/>
      <c r="DL31" s="4"/>
      <c r="DM31" s="4"/>
    </row>
    <row r="32" spans="1:117" ht="15" customHeight="1">
      <c r="A32" s="22">
        <v>26</v>
      </c>
      <c r="B32" s="23" t="s">
        <v>20</v>
      </c>
      <c r="C32" s="29" t="s">
        <v>25</v>
      </c>
      <c r="D32" s="38">
        <v>2.08</v>
      </c>
      <c r="E32" s="31">
        <v>24</v>
      </c>
      <c r="F32" s="26"/>
      <c r="G32" s="26"/>
      <c r="H32" s="27"/>
      <c r="J32" s="15"/>
      <c r="K32" s="21">
        <f t="shared" si="0"/>
        <v>6</v>
      </c>
      <c r="L32" s="21"/>
      <c r="M32" s="21"/>
      <c r="N32" s="15"/>
      <c r="DJ32" s="4"/>
      <c r="DK32" s="4"/>
      <c r="DL32" s="4"/>
      <c r="DM32" s="4"/>
    </row>
    <row r="33" spans="1:117" ht="15" customHeight="1">
      <c r="A33" s="22">
        <v>27</v>
      </c>
      <c r="B33" s="23" t="s">
        <v>20</v>
      </c>
      <c r="C33" s="29" t="s">
        <v>49</v>
      </c>
      <c r="D33" s="38">
        <v>35.42</v>
      </c>
      <c r="E33" s="31">
        <v>42</v>
      </c>
      <c r="F33" s="26"/>
      <c r="G33" s="26"/>
      <c r="H33" s="27"/>
      <c r="J33" s="15"/>
      <c r="K33" s="21">
        <f t="shared" si="0"/>
        <v>10.5</v>
      </c>
      <c r="L33" s="21"/>
      <c r="M33" s="21"/>
      <c r="N33" s="15"/>
      <c r="DJ33" s="4"/>
      <c r="DK33" s="4"/>
      <c r="DL33" s="4"/>
      <c r="DM33" s="4"/>
    </row>
    <row r="34" spans="1:117" ht="15" customHeight="1">
      <c r="A34" s="22">
        <v>28</v>
      </c>
      <c r="B34" s="23" t="s">
        <v>20</v>
      </c>
      <c r="C34" s="29" t="s">
        <v>50</v>
      </c>
      <c r="D34" s="38">
        <v>37.5</v>
      </c>
      <c r="E34" s="31">
        <v>59</v>
      </c>
      <c r="F34" s="26"/>
      <c r="G34" s="26"/>
      <c r="H34" s="27"/>
      <c r="J34" s="15"/>
      <c r="K34" s="21">
        <f t="shared" si="0"/>
        <v>14.75</v>
      </c>
      <c r="L34" s="21"/>
      <c r="M34" s="21"/>
      <c r="N34" s="15"/>
      <c r="DJ34" s="4"/>
      <c r="DK34" s="4"/>
      <c r="DL34" s="4"/>
      <c r="DM34" s="4"/>
    </row>
    <row r="35" spans="1:117" ht="15" customHeight="1">
      <c r="A35" s="22">
        <v>29</v>
      </c>
      <c r="B35" s="37" t="s">
        <v>20</v>
      </c>
      <c r="C35" s="29" t="s">
        <v>51</v>
      </c>
      <c r="D35" s="38">
        <v>204.17</v>
      </c>
      <c r="E35" s="31">
        <v>156</v>
      </c>
      <c r="F35" s="26"/>
      <c r="G35" s="26"/>
      <c r="H35" s="27"/>
      <c r="J35" s="15"/>
      <c r="K35" s="21">
        <f t="shared" si="0"/>
        <v>39</v>
      </c>
      <c r="L35" s="21"/>
      <c r="M35" s="21"/>
      <c r="N35" s="15"/>
      <c r="DJ35" s="4"/>
      <c r="DK35" s="4"/>
      <c r="DL35" s="4"/>
      <c r="DM35" s="4"/>
    </row>
    <row r="36" spans="1:117" ht="15" customHeight="1">
      <c r="A36" s="22">
        <v>30</v>
      </c>
      <c r="B36" s="37" t="s">
        <v>32</v>
      </c>
      <c r="C36" s="29" t="s">
        <v>52</v>
      </c>
      <c r="D36" s="38">
        <v>127.08</v>
      </c>
      <c r="E36" s="31">
        <v>177</v>
      </c>
      <c r="F36" s="26"/>
      <c r="G36" s="26"/>
      <c r="H36" s="27"/>
      <c r="J36" s="15"/>
      <c r="K36" s="21">
        <f t="shared" si="0"/>
        <v>44.25</v>
      </c>
      <c r="L36" s="21"/>
      <c r="M36" s="21"/>
      <c r="N36" s="15"/>
      <c r="DJ36" s="4"/>
      <c r="DK36" s="4"/>
      <c r="DL36" s="4"/>
      <c r="DM36" s="4"/>
    </row>
    <row r="37" spans="1:117" ht="15" customHeight="1">
      <c r="A37" s="22">
        <v>31</v>
      </c>
      <c r="B37" s="37" t="s">
        <v>28</v>
      </c>
      <c r="C37" s="29" t="s">
        <v>53</v>
      </c>
      <c r="D37" s="38">
        <v>337.5</v>
      </c>
      <c r="E37" s="31"/>
      <c r="F37" s="26"/>
      <c r="G37" s="26">
        <v>229</v>
      </c>
      <c r="H37" s="27"/>
      <c r="J37" s="15"/>
      <c r="K37" s="21">
        <f t="shared" si="0"/>
        <v>0</v>
      </c>
      <c r="L37" s="21"/>
      <c r="M37" s="21"/>
      <c r="N37" s="15"/>
      <c r="DJ37" s="4"/>
      <c r="DK37" s="4"/>
      <c r="DL37" s="4"/>
      <c r="DM37" s="4"/>
    </row>
    <row r="38" spans="1:117">
      <c r="A38" s="22">
        <v>32</v>
      </c>
      <c r="B38" s="39" t="s">
        <v>20</v>
      </c>
      <c r="C38" s="29" t="s">
        <v>54</v>
      </c>
      <c r="D38" s="38">
        <v>937</v>
      </c>
      <c r="E38" s="31">
        <v>226</v>
      </c>
      <c r="F38" s="26"/>
      <c r="G38" s="26"/>
      <c r="H38" s="27"/>
      <c r="J38" s="15"/>
      <c r="K38" s="21">
        <f t="shared" si="0"/>
        <v>56.5</v>
      </c>
      <c r="L38" s="21"/>
      <c r="M38" s="21"/>
      <c r="N38" s="15"/>
      <c r="DJ38" s="4"/>
      <c r="DK38" s="4"/>
      <c r="DL38" s="4"/>
      <c r="DM38" s="4"/>
    </row>
    <row r="39" spans="1:117" ht="15" customHeight="1">
      <c r="A39" s="22">
        <v>33</v>
      </c>
      <c r="B39" s="23" t="s">
        <v>16</v>
      </c>
      <c r="C39" s="29" t="s">
        <v>55</v>
      </c>
      <c r="D39" s="53">
        <v>500</v>
      </c>
      <c r="E39" s="55">
        <v>210</v>
      </c>
      <c r="F39" s="26"/>
      <c r="G39" s="26"/>
      <c r="H39" s="27"/>
      <c r="J39" s="15">
        <f>(J28+K28+L28)</f>
        <v>6835</v>
      </c>
      <c r="K39" s="21">
        <f t="shared" si="0"/>
        <v>52.5</v>
      </c>
      <c r="L39" s="21">
        <f>G39*50/$AL$85</f>
        <v>0</v>
      </c>
      <c r="M39" s="21">
        <f>(F39-G39)*50/$AL$85</f>
        <v>0</v>
      </c>
      <c r="N39" s="15"/>
      <c r="DJ39" s="4"/>
      <c r="DK39" s="4"/>
      <c r="DL39" s="4"/>
      <c r="DM39" s="4"/>
    </row>
    <row r="40" spans="1:117" ht="15" customHeight="1">
      <c r="A40" s="22">
        <v>34</v>
      </c>
      <c r="B40" s="23" t="s">
        <v>16</v>
      </c>
      <c r="C40" s="29" t="s">
        <v>56</v>
      </c>
      <c r="D40" s="54"/>
      <c r="E40" s="56"/>
      <c r="F40" s="26"/>
      <c r="G40" s="26"/>
      <c r="H40" s="27"/>
      <c r="J40" s="15"/>
      <c r="K40" s="21"/>
      <c r="L40" s="21"/>
      <c r="M40" s="21"/>
      <c r="N40" s="15"/>
      <c r="DJ40" s="4"/>
      <c r="DK40" s="4"/>
      <c r="DL40" s="4"/>
      <c r="DM40" s="4"/>
    </row>
    <row r="41" spans="1:117" ht="15" customHeight="1">
      <c r="A41" s="22">
        <v>35</v>
      </c>
      <c r="B41" s="23" t="s">
        <v>16</v>
      </c>
      <c r="C41" s="29" t="s">
        <v>57</v>
      </c>
      <c r="D41" s="30">
        <v>150</v>
      </c>
      <c r="E41" s="31">
        <v>306</v>
      </c>
      <c r="F41" s="26"/>
      <c r="G41" s="26"/>
      <c r="H41" s="27"/>
      <c r="J41" s="15"/>
      <c r="K41" s="21">
        <f t="shared" ref="K41:K53" si="4">E41*50/$AL$85</f>
        <v>76.5</v>
      </c>
      <c r="L41" s="21"/>
      <c r="M41" s="21"/>
      <c r="N41" s="15"/>
      <c r="DJ41" s="4"/>
      <c r="DK41" s="4"/>
      <c r="DL41" s="4"/>
      <c r="DM41" s="4"/>
    </row>
    <row r="42" spans="1:117" ht="15" customHeight="1">
      <c r="A42" s="22">
        <v>36</v>
      </c>
      <c r="B42" s="23" t="s">
        <v>20</v>
      </c>
      <c r="C42" s="29" t="s">
        <v>23</v>
      </c>
      <c r="D42" s="30">
        <v>156</v>
      </c>
      <c r="E42" s="31">
        <v>103</v>
      </c>
      <c r="F42" s="26"/>
      <c r="G42" s="26"/>
      <c r="H42" s="27"/>
      <c r="J42" s="15"/>
      <c r="K42" s="21">
        <f t="shared" si="4"/>
        <v>25.75</v>
      </c>
      <c r="L42" s="21"/>
      <c r="M42" s="21"/>
      <c r="N42" s="15"/>
      <c r="DJ42" s="4"/>
      <c r="DK42" s="4"/>
      <c r="DL42" s="4"/>
      <c r="DM42" s="4"/>
    </row>
    <row r="43" spans="1:117" ht="15" customHeight="1">
      <c r="A43" s="22">
        <v>37</v>
      </c>
      <c r="B43" s="29" t="s">
        <v>30</v>
      </c>
      <c r="C43" s="29" t="s">
        <v>58</v>
      </c>
      <c r="D43" s="30">
        <v>308</v>
      </c>
      <c r="E43" s="31"/>
      <c r="F43" s="26"/>
      <c r="G43" s="31">
        <v>228</v>
      </c>
      <c r="H43" s="27"/>
      <c r="J43" s="15"/>
      <c r="K43" s="21">
        <f t="shared" si="4"/>
        <v>0</v>
      </c>
      <c r="L43" s="21"/>
      <c r="M43" s="21"/>
      <c r="N43" s="15"/>
      <c r="DJ43" s="4"/>
      <c r="DK43" s="4"/>
      <c r="DL43" s="4"/>
      <c r="DM43" s="4"/>
    </row>
    <row r="44" spans="1:117" ht="15" customHeight="1">
      <c r="A44" s="22">
        <v>38</v>
      </c>
      <c r="B44" s="23" t="s">
        <v>16</v>
      </c>
      <c r="C44" s="29" t="s">
        <v>59</v>
      </c>
      <c r="D44" s="30">
        <v>366</v>
      </c>
      <c r="E44" s="31"/>
      <c r="F44" s="26"/>
      <c r="G44" s="26">
        <v>123</v>
      </c>
      <c r="H44" s="27"/>
      <c r="J44" s="15"/>
      <c r="K44" s="21">
        <f t="shared" si="4"/>
        <v>0</v>
      </c>
      <c r="L44" s="21"/>
      <c r="M44" s="21"/>
      <c r="N44" s="15"/>
      <c r="DJ44" s="4"/>
      <c r="DK44" s="4"/>
      <c r="DL44" s="4"/>
      <c r="DM44" s="4"/>
    </row>
    <row r="45" spans="1:117" ht="15" customHeight="1">
      <c r="A45" s="22">
        <v>39</v>
      </c>
      <c r="B45" s="37" t="s">
        <v>18</v>
      </c>
      <c r="C45" s="29" t="s">
        <v>60</v>
      </c>
      <c r="D45" s="30">
        <v>133</v>
      </c>
      <c r="E45" s="31">
        <v>71</v>
      </c>
      <c r="F45" s="26"/>
      <c r="G45" s="26"/>
      <c r="H45" s="27"/>
      <c r="J45" s="15"/>
      <c r="K45" s="21">
        <f t="shared" si="4"/>
        <v>17.75</v>
      </c>
      <c r="L45" s="21"/>
      <c r="M45" s="21"/>
      <c r="N45" s="15"/>
      <c r="DJ45" s="4"/>
      <c r="DK45" s="4"/>
      <c r="DL45" s="4"/>
      <c r="DM45" s="4"/>
    </row>
    <row r="46" spans="1:117" ht="15" customHeight="1">
      <c r="A46" s="22">
        <v>40</v>
      </c>
      <c r="B46" s="37" t="s">
        <v>16</v>
      </c>
      <c r="C46" s="29" t="s">
        <v>61</v>
      </c>
      <c r="D46" s="30">
        <v>465</v>
      </c>
      <c r="E46" s="31"/>
      <c r="F46" s="26"/>
      <c r="G46" s="26">
        <v>1059</v>
      </c>
      <c r="H46" s="27"/>
      <c r="J46" s="15"/>
      <c r="K46" s="21">
        <f t="shared" si="4"/>
        <v>0</v>
      </c>
      <c r="L46" s="21"/>
      <c r="M46" s="21"/>
      <c r="N46" s="15"/>
      <c r="DJ46" s="4"/>
      <c r="DK46" s="4"/>
      <c r="DL46" s="4"/>
      <c r="DM46" s="4"/>
    </row>
    <row r="47" spans="1:117" ht="15" customHeight="1">
      <c r="A47" s="22">
        <v>41</v>
      </c>
      <c r="B47" s="37" t="s">
        <v>18</v>
      </c>
      <c r="C47" s="29" t="s">
        <v>62</v>
      </c>
      <c r="D47" s="30">
        <v>1592</v>
      </c>
      <c r="E47" s="31">
        <v>1017</v>
      </c>
      <c r="F47" s="26"/>
      <c r="G47" s="26"/>
      <c r="H47" s="27"/>
      <c r="J47" s="15"/>
      <c r="K47" s="21">
        <f t="shared" si="4"/>
        <v>254.25</v>
      </c>
      <c r="L47" s="21"/>
      <c r="M47" s="21"/>
      <c r="N47" s="15"/>
      <c r="DJ47" s="4"/>
      <c r="DK47" s="4"/>
      <c r="DL47" s="4"/>
      <c r="DM47" s="4"/>
    </row>
    <row r="48" spans="1:117" ht="15" customHeight="1">
      <c r="A48" s="22">
        <v>42</v>
      </c>
      <c r="B48" s="23" t="s">
        <v>16</v>
      </c>
      <c r="C48" s="29" t="s">
        <v>63</v>
      </c>
      <c r="D48" s="30">
        <v>1258</v>
      </c>
      <c r="E48" s="31"/>
      <c r="F48" s="26"/>
      <c r="G48" s="26">
        <v>246</v>
      </c>
      <c r="H48" s="27"/>
      <c r="J48" s="15"/>
      <c r="K48" s="21">
        <f t="shared" si="4"/>
        <v>0</v>
      </c>
      <c r="L48" s="21"/>
      <c r="M48" s="21"/>
      <c r="N48" s="15"/>
      <c r="DJ48" s="4"/>
      <c r="DK48" s="4"/>
      <c r="DL48" s="4"/>
      <c r="DM48" s="4"/>
    </row>
    <row r="49" spans="1:117" ht="15" customHeight="1">
      <c r="A49" s="22">
        <v>43</v>
      </c>
      <c r="B49" s="23" t="s">
        <v>18</v>
      </c>
      <c r="C49" s="29" t="s">
        <v>64</v>
      </c>
      <c r="D49" s="30">
        <v>271</v>
      </c>
      <c r="E49" s="31">
        <v>46</v>
      </c>
      <c r="F49" s="26"/>
      <c r="G49" s="26"/>
      <c r="H49" s="27"/>
      <c r="J49" s="15">
        <f>(J39+K39+L39)</f>
        <v>6887.5</v>
      </c>
      <c r="K49" s="21">
        <f t="shared" si="4"/>
        <v>11.5</v>
      </c>
      <c r="L49" s="21">
        <f>G49*50/$AL$85</f>
        <v>0</v>
      </c>
      <c r="M49" s="21">
        <f>(F49-G49)*50/$AL$85</f>
        <v>0</v>
      </c>
      <c r="N49" s="15"/>
      <c r="DJ49" s="4"/>
      <c r="DK49" s="4"/>
      <c r="DL49" s="4"/>
      <c r="DM49" s="4"/>
    </row>
    <row r="50" spans="1:117" ht="15" customHeight="1">
      <c r="A50" s="22">
        <v>44</v>
      </c>
      <c r="B50" s="23" t="s">
        <v>20</v>
      </c>
      <c r="C50" s="29" t="s">
        <v>65</v>
      </c>
      <c r="D50" s="30">
        <v>81</v>
      </c>
      <c r="E50" s="31">
        <v>26</v>
      </c>
      <c r="F50" s="26"/>
      <c r="G50" s="26"/>
      <c r="H50" s="27"/>
      <c r="J50" s="15">
        <f t="shared" si="3"/>
        <v>6899</v>
      </c>
      <c r="K50" s="21">
        <f t="shared" si="4"/>
        <v>6.5</v>
      </c>
      <c r="L50" s="21">
        <f>G50*50/$AL$85</f>
        <v>0</v>
      </c>
      <c r="M50" s="21">
        <f>(F50-G50)*50/$AL$85</f>
        <v>0</v>
      </c>
      <c r="N50" s="15"/>
      <c r="DJ50" s="4"/>
      <c r="DK50" s="4"/>
      <c r="DL50" s="4"/>
      <c r="DM50" s="4"/>
    </row>
    <row r="51" spans="1:117" ht="15" customHeight="1">
      <c r="A51" s="22">
        <v>45</v>
      </c>
      <c r="B51" s="23" t="s">
        <v>20</v>
      </c>
      <c r="C51" s="29" t="s">
        <v>51</v>
      </c>
      <c r="D51" s="30">
        <v>681</v>
      </c>
      <c r="E51" s="31">
        <v>220</v>
      </c>
      <c r="F51" s="26"/>
      <c r="G51" s="26"/>
      <c r="H51" s="27"/>
      <c r="J51" s="15">
        <f t="shared" si="3"/>
        <v>6905.5</v>
      </c>
      <c r="K51" s="21">
        <f t="shared" si="4"/>
        <v>55</v>
      </c>
      <c r="L51" s="21">
        <f>G51*50/$AL$85</f>
        <v>0</v>
      </c>
      <c r="M51" s="21">
        <f>(F51-G51)*50/$AL$85</f>
        <v>0</v>
      </c>
      <c r="N51" s="15"/>
      <c r="DJ51" s="4"/>
      <c r="DK51" s="4"/>
      <c r="DL51" s="4"/>
      <c r="DM51" s="4"/>
    </row>
    <row r="52" spans="1:117" ht="15" customHeight="1">
      <c r="A52" s="22">
        <v>46</v>
      </c>
      <c r="B52" s="37" t="s">
        <v>39</v>
      </c>
      <c r="C52" s="29" t="s">
        <v>40</v>
      </c>
      <c r="D52" s="30"/>
      <c r="E52" s="31">
        <v>14863</v>
      </c>
      <c r="F52" s="26"/>
      <c r="G52" s="26"/>
      <c r="H52" s="27"/>
      <c r="J52" s="15"/>
      <c r="K52" s="21">
        <f t="shared" si="4"/>
        <v>3715.75</v>
      </c>
      <c r="L52" s="21"/>
      <c r="M52" s="21"/>
      <c r="N52" s="15"/>
      <c r="DJ52" s="4"/>
      <c r="DK52" s="4"/>
      <c r="DL52" s="4"/>
      <c r="DM52" s="4"/>
    </row>
    <row r="53" spans="1:117" ht="15" customHeight="1">
      <c r="A53" s="22">
        <v>47</v>
      </c>
      <c r="B53" s="23" t="s">
        <v>32</v>
      </c>
      <c r="C53" s="29" t="s">
        <v>66</v>
      </c>
      <c r="D53" s="30">
        <v>475</v>
      </c>
      <c r="E53" s="31">
        <v>156</v>
      </c>
      <c r="F53" s="26"/>
      <c r="G53" s="26"/>
      <c r="H53" s="27"/>
      <c r="J53" s="15"/>
      <c r="K53" s="21">
        <f t="shared" si="4"/>
        <v>39</v>
      </c>
      <c r="L53" s="21"/>
      <c r="M53" s="21"/>
      <c r="N53" s="15"/>
      <c r="DJ53" s="4"/>
      <c r="DK53" s="4"/>
      <c r="DL53" s="4"/>
      <c r="DM53" s="4"/>
    </row>
    <row r="54" spans="1:117" ht="15" customHeight="1">
      <c r="A54" s="22">
        <v>48</v>
      </c>
      <c r="B54" s="23" t="s">
        <v>67</v>
      </c>
      <c r="C54" s="29" t="s">
        <v>68</v>
      </c>
      <c r="D54" s="30">
        <v>679</v>
      </c>
      <c r="F54" s="26"/>
      <c r="G54" s="31">
        <v>1177</v>
      </c>
      <c r="H54" s="27"/>
      <c r="J54" s="15"/>
      <c r="K54" s="21">
        <f>G54*50/$AL$85</f>
        <v>294.25</v>
      </c>
      <c r="L54" s="21"/>
      <c r="M54" s="21"/>
      <c r="N54" s="15"/>
      <c r="DJ54" s="4"/>
      <c r="DK54" s="4"/>
      <c r="DL54" s="4"/>
      <c r="DM54" s="4"/>
    </row>
    <row r="55" spans="1:117" ht="15" customHeight="1">
      <c r="A55" s="22">
        <v>49</v>
      </c>
      <c r="B55" s="23" t="s">
        <v>32</v>
      </c>
      <c r="C55" s="29" t="s">
        <v>69</v>
      </c>
      <c r="D55" s="30">
        <v>223</v>
      </c>
      <c r="E55" s="31">
        <v>356</v>
      </c>
      <c r="F55" s="26"/>
      <c r="G55" s="26"/>
      <c r="H55" s="27"/>
      <c r="J55" s="15"/>
      <c r="K55" s="21">
        <f>E55*50/$AL$85</f>
        <v>89</v>
      </c>
      <c r="L55" s="21"/>
      <c r="M55" s="21"/>
      <c r="N55" s="15"/>
      <c r="DJ55" s="4"/>
      <c r="DK55" s="4"/>
      <c r="DL55" s="4"/>
      <c r="DM55" s="4"/>
    </row>
    <row r="56" spans="1:117" ht="15" customHeight="1">
      <c r="A56" s="22">
        <v>50</v>
      </c>
      <c r="B56" s="23" t="s">
        <v>67</v>
      </c>
      <c r="C56" s="29" t="s">
        <v>68</v>
      </c>
      <c r="D56" s="30">
        <v>785</v>
      </c>
      <c r="E56" s="31"/>
      <c r="F56" s="26"/>
      <c r="G56" s="26">
        <v>1193</v>
      </c>
      <c r="H56" s="27"/>
      <c r="J56" s="15"/>
      <c r="K56" s="21"/>
      <c r="L56" s="21"/>
      <c r="M56" s="21"/>
      <c r="N56" s="15"/>
      <c r="DJ56" s="4"/>
      <c r="DK56" s="4"/>
      <c r="DL56" s="4"/>
      <c r="DM56" s="4"/>
    </row>
    <row r="57" spans="1:117" ht="15" customHeight="1">
      <c r="A57" s="22">
        <v>51</v>
      </c>
      <c r="B57" s="23" t="s">
        <v>67</v>
      </c>
      <c r="C57" s="29" t="s">
        <v>70</v>
      </c>
      <c r="D57" s="30">
        <v>1492</v>
      </c>
      <c r="E57" s="31">
        <v>898</v>
      </c>
      <c r="F57" s="26"/>
      <c r="G57" s="26"/>
      <c r="H57" s="27"/>
      <c r="J57" s="15"/>
      <c r="K57" s="21"/>
      <c r="L57" s="21"/>
      <c r="M57" s="21"/>
      <c r="N57" s="15"/>
      <c r="DJ57" s="4"/>
      <c r="DK57" s="4"/>
      <c r="DL57" s="4"/>
      <c r="DM57" s="4"/>
    </row>
    <row r="58" spans="1:117" ht="15" customHeight="1">
      <c r="A58" s="22">
        <v>52</v>
      </c>
      <c r="B58" s="23" t="s">
        <v>20</v>
      </c>
      <c r="C58" s="29" t="s">
        <v>71</v>
      </c>
      <c r="D58" s="30">
        <v>50</v>
      </c>
      <c r="E58" s="31">
        <v>219</v>
      </c>
      <c r="F58" s="26"/>
      <c r="G58" s="26"/>
      <c r="H58" s="27"/>
      <c r="J58" s="15"/>
      <c r="K58" s="21"/>
      <c r="L58" s="21"/>
      <c r="M58" s="21"/>
      <c r="N58" s="15"/>
      <c r="DJ58" s="4"/>
      <c r="DK58" s="4"/>
      <c r="DL58" s="4"/>
      <c r="DM58" s="4"/>
    </row>
    <row r="59" spans="1:117" ht="15" customHeight="1">
      <c r="A59" s="22">
        <v>53</v>
      </c>
      <c r="B59" s="23" t="s">
        <v>20</v>
      </c>
      <c r="C59" s="29" t="s">
        <v>72</v>
      </c>
      <c r="D59" s="30">
        <v>333</v>
      </c>
      <c r="E59" s="31">
        <v>183</v>
      </c>
      <c r="F59" s="26"/>
      <c r="G59" s="26"/>
      <c r="H59" s="27"/>
      <c r="J59" s="15"/>
      <c r="K59" s="21"/>
      <c r="L59" s="21"/>
      <c r="M59" s="21"/>
      <c r="N59" s="15"/>
      <c r="DJ59" s="4"/>
      <c r="DK59" s="4"/>
      <c r="DL59" s="4"/>
      <c r="DM59" s="4"/>
    </row>
    <row r="60" spans="1:117" ht="15" customHeight="1">
      <c r="A60" s="22">
        <v>54</v>
      </c>
      <c r="B60" s="23" t="s">
        <v>16</v>
      </c>
      <c r="C60" s="29" t="s">
        <v>73</v>
      </c>
      <c r="D60" s="30">
        <v>1615</v>
      </c>
      <c r="E60" s="31"/>
      <c r="F60" s="26"/>
      <c r="G60" s="26">
        <v>1214</v>
      </c>
      <c r="H60" s="27"/>
      <c r="J60" s="15"/>
      <c r="K60" s="21"/>
      <c r="L60" s="21"/>
      <c r="M60" s="21"/>
      <c r="N60" s="15"/>
      <c r="DJ60" s="4"/>
      <c r="DK60" s="4"/>
      <c r="DL60" s="4"/>
      <c r="DM60" s="4"/>
    </row>
    <row r="61" spans="1:117" ht="15" customHeight="1">
      <c r="A61" s="22">
        <v>55</v>
      </c>
      <c r="B61" s="23" t="s">
        <v>20</v>
      </c>
      <c r="C61" s="29" t="s">
        <v>44</v>
      </c>
      <c r="D61" s="30">
        <v>300</v>
      </c>
      <c r="E61" s="31">
        <v>43</v>
      </c>
      <c r="F61" s="26"/>
      <c r="G61" s="26"/>
      <c r="H61" s="27"/>
      <c r="J61" s="15"/>
      <c r="K61" s="21"/>
      <c r="L61" s="21"/>
      <c r="M61" s="21"/>
      <c r="N61" s="15"/>
      <c r="DJ61" s="4"/>
      <c r="DK61" s="4"/>
      <c r="DL61" s="4"/>
      <c r="DM61" s="4"/>
    </row>
    <row r="62" spans="1:117" ht="15" customHeight="1">
      <c r="A62" s="22">
        <v>56</v>
      </c>
      <c r="B62" s="23" t="s">
        <v>67</v>
      </c>
      <c r="C62" s="29" t="s">
        <v>68</v>
      </c>
      <c r="D62" s="30">
        <v>383</v>
      </c>
      <c r="E62" s="31">
        <v>788</v>
      </c>
      <c r="F62" s="26"/>
      <c r="G62" s="26"/>
      <c r="H62" s="27"/>
      <c r="J62" s="15"/>
      <c r="K62" s="21"/>
      <c r="L62" s="21"/>
      <c r="M62" s="21"/>
      <c r="N62" s="15"/>
      <c r="DJ62" s="4"/>
      <c r="DK62" s="4"/>
      <c r="DL62" s="4"/>
      <c r="DM62" s="4"/>
    </row>
    <row r="63" spans="1:117" ht="15" customHeight="1">
      <c r="A63" s="22">
        <v>57</v>
      </c>
      <c r="B63" s="23" t="s">
        <v>20</v>
      </c>
      <c r="C63" s="29" t="s">
        <v>44</v>
      </c>
      <c r="D63" s="40">
        <v>22.92</v>
      </c>
      <c r="E63" s="31">
        <v>43</v>
      </c>
      <c r="F63" s="26"/>
      <c r="G63" s="26"/>
      <c r="H63" s="27"/>
      <c r="J63" s="15"/>
      <c r="K63" s="21"/>
      <c r="L63" s="21"/>
      <c r="M63" s="21"/>
      <c r="N63" s="15"/>
      <c r="DJ63" s="4"/>
      <c r="DK63" s="4"/>
      <c r="DL63" s="4"/>
      <c r="DM63" s="4"/>
    </row>
    <row r="64" spans="1:117" ht="15" customHeight="1">
      <c r="A64" s="22">
        <v>58</v>
      </c>
      <c r="B64" s="23" t="s">
        <v>20</v>
      </c>
      <c r="C64" s="29" t="s">
        <v>74</v>
      </c>
      <c r="D64" s="57">
        <v>800</v>
      </c>
      <c r="E64" s="55">
        <v>550</v>
      </c>
      <c r="F64" s="26"/>
      <c r="G64" s="26"/>
      <c r="H64" s="27"/>
      <c r="J64" s="15"/>
      <c r="K64" s="21"/>
      <c r="L64" s="21"/>
      <c r="M64" s="21"/>
      <c r="N64" s="15"/>
      <c r="DJ64" s="4"/>
      <c r="DK64" s="4"/>
      <c r="DL64" s="4"/>
      <c r="DM64" s="4"/>
    </row>
    <row r="65" spans="1:117" ht="15" customHeight="1">
      <c r="A65" s="22">
        <v>59</v>
      </c>
      <c r="B65" s="23" t="s">
        <v>20</v>
      </c>
      <c r="C65" s="29" t="s">
        <v>23</v>
      </c>
      <c r="D65" s="57"/>
      <c r="E65" s="56"/>
      <c r="F65" s="26"/>
      <c r="G65" s="26"/>
      <c r="H65" s="27"/>
      <c r="J65" s="15"/>
      <c r="K65" s="21"/>
      <c r="L65" s="21"/>
      <c r="M65" s="21"/>
      <c r="N65" s="15"/>
      <c r="DJ65" s="4"/>
      <c r="DK65" s="4"/>
      <c r="DL65" s="4"/>
      <c r="DM65" s="4"/>
    </row>
    <row r="66" spans="1:117" ht="15" customHeight="1">
      <c r="A66" s="22">
        <v>60</v>
      </c>
      <c r="B66" s="23" t="s">
        <v>20</v>
      </c>
      <c r="C66" s="29" t="s">
        <v>75</v>
      </c>
      <c r="D66" s="40">
        <v>239.58</v>
      </c>
      <c r="E66" s="31">
        <v>146</v>
      </c>
      <c r="F66" s="26"/>
      <c r="G66" s="26"/>
      <c r="H66" s="27"/>
      <c r="J66" s="15"/>
      <c r="K66" s="21"/>
      <c r="L66" s="21"/>
      <c r="M66" s="21"/>
      <c r="N66" s="15"/>
      <c r="DJ66" s="4"/>
      <c r="DK66" s="4"/>
      <c r="DL66" s="4"/>
      <c r="DM66" s="4"/>
    </row>
    <row r="67" spans="1:117" ht="15" customHeight="1">
      <c r="A67" s="22">
        <v>61</v>
      </c>
      <c r="B67" s="23" t="s">
        <v>20</v>
      </c>
      <c r="C67" s="29" t="s">
        <v>75</v>
      </c>
      <c r="D67" s="40">
        <v>120.83</v>
      </c>
      <c r="E67" s="31">
        <v>71</v>
      </c>
      <c r="F67" s="26"/>
      <c r="G67" s="26"/>
      <c r="H67" s="27"/>
      <c r="J67" s="15"/>
      <c r="K67" s="21"/>
      <c r="L67" s="21"/>
      <c r="M67" s="21"/>
      <c r="N67" s="15"/>
      <c r="DJ67" s="4"/>
      <c r="DK67" s="4"/>
      <c r="DL67" s="4"/>
      <c r="DM67" s="4"/>
    </row>
    <row r="68" spans="1:117" ht="15" customHeight="1">
      <c r="A68" s="22">
        <v>62</v>
      </c>
      <c r="B68" s="23" t="s">
        <v>67</v>
      </c>
      <c r="C68" s="29" t="s">
        <v>76</v>
      </c>
      <c r="D68" s="30">
        <v>90</v>
      </c>
      <c r="E68" s="31">
        <v>336</v>
      </c>
      <c r="F68" s="26"/>
      <c r="G68" s="26"/>
      <c r="H68" s="27"/>
      <c r="J68" s="15"/>
      <c r="K68" s="21"/>
      <c r="L68" s="21"/>
      <c r="M68" s="21"/>
      <c r="N68" s="15"/>
      <c r="DJ68" s="4"/>
      <c r="DK68" s="4"/>
      <c r="DL68" s="4"/>
      <c r="DM68" s="4"/>
    </row>
    <row r="69" spans="1:117" ht="15" customHeight="1">
      <c r="A69" s="22">
        <v>63</v>
      </c>
      <c r="B69" s="23" t="s">
        <v>39</v>
      </c>
      <c r="C69" s="29" t="s">
        <v>40</v>
      </c>
      <c r="D69" s="30"/>
      <c r="E69" s="31">
        <v>11040</v>
      </c>
      <c r="F69" s="26"/>
      <c r="G69" s="26"/>
      <c r="H69" s="27"/>
      <c r="J69" s="15"/>
      <c r="K69" s="21"/>
      <c r="L69" s="21"/>
      <c r="M69" s="21"/>
      <c r="N69" s="15"/>
      <c r="DJ69" s="4"/>
      <c r="DK69" s="4"/>
      <c r="DL69" s="4"/>
      <c r="DM69" s="4"/>
    </row>
    <row r="70" spans="1:117" ht="15" customHeight="1">
      <c r="A70" s="22">
        <v>64</v>
      </c>
      <c r="B70" s="23" t="s">
        <v>67</v>
      </c>
      <c r="C70" s="29" t="s">
        <v>68</v>
      </c>
      <c r="D70" s="30">
        <v>694</v>
      </c>
      <c r="E70" s="31">
        <v>335</v>
      </c>
      <c r="F70" s="26"/>
      <c r="G70" s="26"/>
      <c r="H70" s="27"/>
      <c r="J70" s="15"/>
      <c r="K70" s="21"/>
      <c r="L70" s="21"/>
      <c r="M70" s="21"/>
      <c r="N70" s="15"/>
      <c r="DJ70" s="4"/>
      <c r="DK70" s="4"/>
      <c r="DL70" s="4"/>
      <c r="DM70" s="4"/>
    </row>
    <row r="71" spans="1:117" ht="15" customHeight="1">
      <c r="A71" s="22">
        <v>65</v>
      </c>
      <c r="B71" s="23" t="s">
        <v>20</v>
      </c>
      <c r="C71" s="29" t="s">
        <v>77</v>
      </c>
      <c r="D71" s="30">
        <v>2177</v>
      </c>
      <c r="E71" s="31">
        <v>936</v>
      </c>
      <c r="F71" s="26"/>
      <c r="G71" s="26"/>
      <c r="H71" s="27"/>
      <c r="J71" s="15"/>
      <c r="K71" s="21"/>
      <c r="L71" s="21"/>
      <c r="M71" s="21"/>
      <c r="N71" s="15"/>
      <c r="DJ71" s="4"/>
      <c r="DK71" s="4"/>
      <c r="DL71" s="4"/>
      <c r="DM71" s="4"/>
    </row>
    <row r="72" spans="1:117" ht="15" customHeight="1">
      <c r="A72" s="22">
        <v>66</v>
      </c>
      <c r="B72" s="23" t="s">
        <v>16</v>
      </c>
      <c r="C72" s="29" t="s">
        <v>78</v>
      </c>
      <c r="D72" s="30">
        <v>177</v>
      </c>
      <c r="E72" s="31"/>
      <c r="F72" s="26"/>
      <c r="G72" s="26">
        <v>54</v>
      </c>
      <c r="H72" s="27"/>
      <c r="J72" s="15"/>
      <c r="K72" s="21"/>
      <c r="L72" s="21"/>
      <c r="M72" s="21"/>
      <c r="N72" s="15"/>
      <c r="DJ72" s="4"/>
      <c r="DK72" s="4"/>
      <c r="DL72" s="4"/>
      <c r="DM72" s="4"/>
    </row>
    <row r="73" spans="1:117" ht="15" customHeight="1">
      <c r="A73" s="22">
        <v>67</v>
      </c>
      <c r="B73" s="23" t="s">
        <v>20</v>
      </c>
      <c r="C73" s="29" t="s">
        <v>79</v>
      </c>
      <c r="D73" s="30">
        <v>167</v>
      </c>
      <c r="E73" s="31">
        <v>262</v>
      </c>
      <c r="F73" s="26"/>
      <c r="G73" s="26"/>
      <c r="H73" s="27"/>
      <c r="J73" s="15"/>
      <c r="K73" s="21"/>
      <c r="L73" s="21"/>
      <c r="M73" s="21"/>
      <c r="N73" s="15"/>
      <c r="DJ73" s="4"/>
      <c r="DK73" s="4"/>
      <c r="DL73" s="4"/>
      <c r="DM73" s="4"/>
    </row>
    <row r="74" spans="1:117" ht="15" customHeight="1">
      <c r="A74" s="22">
        <v>68</v>
      </c>
      <c r="B74" s="23" t="s">
        <v>20</v>
      </c>
      <c r="C74" s="29" t="s">
        <v>80</v>
      </c>
      <c r="D74" s="30">
        <v>298</v>
      </c>
      <c r="E74" s="31">
        <v>225</v>
      </c>
      <c r="F74" s="26"/>
      <c r="G74" s="26"/>
      <c r="H74" s="27"/>
      <c r="J74" s="15"/>
      <c r="K74" s="21"/>
      <c r="L74" s="21"/>
      <c r="M74" s="21"/>
      <c r="N74" s="15"/>
      <c r="DJ74" s="4"/>
      <c r="DK74" s="4"/>
      <c r="DL74" s="4"/>
      <c r="DM74" s="4"/>
    </row>
    <row r="75" spans="1:117" ht="15" customHeight="1">
      <c r="A75" s="22">
        <v>69</v>
      </c>
      <c r="B75" s="23" t="s">
        <v>18</v>
      </c>
      <c r="C75" s="29" t="s">
        <v>81</v>
      </c>
      <c r="D75" s="30">
        <v>527</v>
      </c>
      <c r="E75" s="31">
        <v>338</v>
      </c>
      <c r="F75" s="26"/>
      <c r="G75" s="26"/>
      <c r="H75" s="27"/>
      <c r="J75" s="15"/>
      <c r="K75" s="21"/>
      <c r="L75" s="21"/>
      <c r="M75" s="21"/>
      <c r="N75" s="15"/>
      <c r="DJ75" s="4"/>
      <c r="DK75" s="4"/>
      <c r="DL75" s="4"/>
      <c r="DM75" s="4"/>
    </row>
    <row r="76" spans="1:117" ht="15" customHeight="1">
      <c r="A76" s="22">
        <v>70</v>
      </c>
      <c r="B76" s="23" t="s">
        <v>20</v>
      </c>
      <c r="C76" s="29" t="s">
        <v>44</v>
      </c>
      <c r="D76" s="59">
        <v>30</v>
      </c>
      <c r="E76" s="55">
        <v>14</v>
      </c>
      <c r="F76" s="26"/>
      <c r="G76" s="26"/>
      <c r="H76" s="27"/>
      <c r="J76" s="15"/>
      <c r="K76" s="21"/>
      <c r="L76" s="21"/>
      <c r="M76" s="21"/>
      <c r="N76" s="15"/>
      <c r="DJ76" s="4"/>
      <c r="DK76" s="4"/>
      <c r="DL76" s="4"/>
      <c r="DM76" s="4"/>
    </row>
    <row r="77" spans="1:117" ht="15" customHeight="1">
      <c r="A77" s="22">
        <v>71</v>
      </c>
      <c r="B77" s="23" t="s">
        <v>20</v>
      </c>
      <c r="C77" s="29" t="s">
        <v>82</v>
      </c>
      <c r="D77" s="60"/>
      <c r="E77" s="56"/>
      <c r="F77" s="26"/>
      <c r="G77" s="26"/>
      <c r="H77" s="27"/>
      <c r="J77" s="15"/>
      <c r="K77" s="21"/>
      <c r="L77" s="21"/>
      <c r="M77" s="21"/>
      <c r="N77" s="15"/>
      <c r="DJ77" s="4"/>
      <c r="DK77" s="4"/>
      <c r="DL77" s="4"/>
      <c r="DM77" s="4"/>
    </row>
    <row r="78" spans="1:117">
      <c r="A78" s="22">
        <v>72</v>
      </c>
      <c r="B78" s="29" t="s">
        <v>83</v>
      </c>
      <c r="C78" s="29" t="s">
        <v>84</v>
      </c>
      <c r="D78" s="30">
        <v>475</v>
      </c>
      <c r="E78" s="31">
        <v>1379</v>
      </c>
      <c r="F78" s="26"/>
      <c r="G78" s="26"/>
      <c r="H78" s="27"/>
      <c r="J78" s="15">
        <f>(J51+K51+L51)</f>
        <v>6960.5</v>
      </c>
      <c r="K78" s="21">
        <f t="shared" ref="K78:K84" si="5">E78*50/$AL$85</f>
        <v>344.75</v>
      </c>
      <c r="L78" s="21">
        <f>G78*50/$AL$85</f>
        <v>0</v>
      </c>
      <c r="M78" s="21">
        <f>(F78-G78)*50/$AL$85</f>
        <v>0</v>
      </c>
      <c r="N78" s="15"/>
      <c r="DJ78" s="4"/>
      <c r="DK78" s="4"/>
      <c r="DL78" s="4"/>
      <c r="DM78" s="4"/>
    </row>
    <row r="79" spans="1:117" ht="15" customHeight="1">
      <c r="A79" s="22">
        <v>73</v>
      </c>
      <c r="B79" s="23" t="s">
        <v>67</v>
      </c>
      <c r="C79" s="29" t="s">
        <v>68</v>
      </c>
      <c r="D79" s="30">
        <v>4881</v>
      </c>
      <c r="E79" s="31">
        <v>7332</v>
      </c>
      <c r="F79" s="26"/>
      <c r="G79" s="26"/>
      <c r="H79" s="27"/>
      <c r="J79" s="15">
        <f t="shared" ref="J79:J81" si="6">(J78+K78+L78)</f>
        <v>7305.25</v>
      </c>
      <c r="K79" s="21">
        <f t="shared" si="5"/>
        <v>1833</v>
      </c>
      <c r="L79" s="21">
        <f>G79*50/$AL$85</f>
        <v>0</v>
      </c>
      <c r="M79" s="21">
        <f>(F79-G79)*50/$AL$85</f>
        <v>0</v>
      </c>
      <c r="N79" s="15"/>
      <c r="DJ79" s="4"/>
      <c r="DK79" s="4"/>
      <c r="DL79" s="4"/>
      <c r="DM79" s="4"/>
    </row>
    <row r="80" spans="1:117" ht="15" customHeight="1">
      <c r="A80" s="22">
        <v>74</v>
      </c>
      <c r="B80" s="37" t="s">
        <v>20</v>
      </c>
      <c r="C80" s="29" t="s">
        <v>44</v>
      </c>
      <c r="D80" s="41">
        <v>68.75</v>
      </c>
      <c r="E80" s="31">
        <v>17</v>
      </c>
      <c r="F80" s="26"/>
      <c r="G80" s="26"/>
      <c r="H80" s="27"/>
      <c r="J80" s="15">
        <f t="shared" si="6"/>
        <v>9138.25</v>
      </c>
      <c r="K80" s="21">
        <f t="shared" si="5"/>
        <v>4.25</v>
      </c>
      <c r="L80" s="21">
        <f>G80*50/$AL$85</f>
        <v>0</v>
      </c>
      <c r="M80" s="21">
        <f>(F80-G80)*50/$AL$85</f>
        <v>0</v>
      </c>
      <c r="N80" s="15"/>
      <c r="DJ80" s="4"/>
      <c r="DK80" s="4"/>
      <c r="DL80" s="4"/>
      <c r="DM80" s="4"/>
    </row>
    <row r="81" spans="1:118" ht="15" customHeight="1">
      <c r="A81" s="22">
        <v>75</v>
      </c>
      <c r="B81" s="37" t="s">
        <v>20</v>
      </c>
      <c r="C81" s="29" t="s">
        <v>71</v>
      </c>
      <c r="D81" s="41">
        <v>112.5</v>
      </c>
      <c r="E81" s="31">
        <v>27</v>
      </c>
      <c r="F81" s="26"/>
      <c r="G81" s="26"/>
      <c r="H81" s="27"/>
      <c r="J81" s="15">
        <f t="shared" si="6"/>
        <v>9142.5</v>
      </c>
      <c r="K81" s="21">
        <f t="shared" si="5"/>
        <v>6.75</v>
      </c>
      <c r="L81" s="21">
        <f>G81*50/$AL$85</f>
        <v>0</v>
      </c>
      <c r="M81" s="21">
        <f>(F81-G81)*50/$AL$85</f>
        <v>0</v>
      </c>
      <c r="N81" s="15"/>
      <c r="DJ81" s="4"/>
      <c r="DK81" s="4"/>
      <c r="DL81" s="4"/>
      <c r="DM81" s="4"/>
    </row>
    <row r="82" spans="1:118" ht="15" customHeight="1">
      <c r="A82" s="22">
        <v>76</v>
      </c>
      <c r="B82" s="37" t="s">
        <v>20</v>
      </c>
      <c r="C82" s="29" t="s">
        <v>45</v>
      </c>
      <c r="D82" s="41">
        <v>31.25</v>
      </c>
      <c r="E82" s="31">
        <v>14</v>
      </c>
      <c r="F82" s="26"/>
      <c r="G82" s="26"/>
      <c r="H82" s="27"/>
      <c r="J82" s="15"/>
      <c r="K82" s="21">
        <f t="shared" si="5"/>
        <v>3.5</v>
      </c>
      <c r="L82" s="21"/>
      <c r="M82" s="21"/>
      <c r="N82" s="15"/>
      <c r="DJ82" s="4"/>
      <c r="DK82" s="4"/>
      <c r="DL82" s="4"/>
      <c r="DM82" s="4"/>
    </row>
    <row r="83" spans="1:118" ht="15" customHeight="1">
      <c r="A83" s="22">
        <v>77</v>
      </c>
      <c r="B83" s="37" t="s">
        <v>20</v>
      </c>
      <c r="C83" s="29" t="s">
        <v>72</v>
      </c>
      <c r="D83" s="41">
        <v>1983.33</v>
      </c>
      <c r="E83" s="31">
        <v>1426</v>
      </c>
      <c r="F83" s="26"/>
      <c r="G83" s="26"/>
      <c r="H83" s="27"/>
      <c r="J83" s="15"/>
      <c r="K83" s="21">
        <f t="shared" si="5"/>
        <v>356.5</v>
      </c>
      <c r="L83" s="21"/>
      <c r="M83" s="21"/>
      <c r="N83" s="15"/>
      <c r="DJ83" s="4"/>
      <c r="DK83" s="4"/>
      <c r="DL83" s="4"/>
      <c r="DM83" s="4"/>
    </row>
    <row r="84" spans="1:118" ht="15" customHeight="1">
      <c r="A84" s="22">
        <v>78</v>
      </c>
      <c r="B84" s="37" t="s">
        <v>39</v>
      </c>
      <c r="C84" s="29" t="s">
        <v>40</v>
      </c>
      <c r="D84" s="41"/>
      <c r="E84" s="31">
        <v>6180</v>
      </c>
      <c r="F84" s="26"/>
      <c r="G84" s="26"/>
      <c r="H84" s="2"/>
      <c r="J84" s="15"/>
      <c r="K84" s="21">
        <f t="shared" si="5"/>
        <v>1545</v>
      </c>
      <c r="L84" s="21"/>
      <c r="M84" s="21"/>
      <c r="N84" s="15"/>
      <c r="DJ84" s="4"/>
      <c r="DK84" s="4"/>
      <c r="DL84" s="4"/>
      <c r="DM84" s="4"/>
    </row>
    <row r="85" spans="1:118" ht="18">
      <c r="A85" s="42" t="s">
        <v>85</v>
      </c>
      <c r="B85" s="42"/>
      <c r="C85" s="43" t="s">
        <v>86</v>
      </c>
      <c r="D85" s="44">
        <f>SUM(D7:D78)</f>
        <v>23876.660000000003</v>
      </c>
      <c r="E85" s="44">
        <f>SUM(E7:E83)</f>
        <v>71788</v>
      </c>
      <c r="F85" s="45"/>
      <c r="G85" s="44">
        <f>SUM(G7:G83)</f>
        <v>5965</v>
      </c>
      <c r="H85" s="61" t="s">
        <v>87</v>
      </c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3"/>
      <c r="AL85" s="64">
        <v>200</v>
      </c>
      <c r="AM85" s="65"/>
      <c r="AN85" s="65"/>
      <c r="AO85" s="65"/>
      <c r="AP85" s="65"/>
      <c r="AQ85" s="65"/>
      <c r="AR85" s="65"/>
      <c r="AS85" s="65"/>
      <c r="AT85" s="65"/>
      <c r="AU85" s="66"/>
      <c r="AV85" s="61" t="s">
        <v>88</v>
      </c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3"/>
      <c r="CF85" s="67">
        <v>0</v>
      </c>
      <c r="CG85" s="68"/>
      <c r="CH85" s="68"/>
      <c r="CI85" s="68"/>
      <c r="CJ85" s="68"/>
      <c r="CK85" s="68"/>
      <c r="CL85" s="68"/>
      <c r="CM85" s="68"/>
      <c r="CN85" s="68"/>
      <c r="CO85" s="69"/>
      <c r="CP85" s="46"/>
      <c r="CQ85" s="46"/>
      <c r="CR85" s="46"/>
      <c r="CS85" s="46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N85" s="47"/>
    </row>
    <row r="86" spans="1:118">
      <c r="DM86" s="15"/>
    </row>
    <row r="87" spans="1:118">
      <c r="A87" s="28" t="s">
        <v>89</v>
      </c>
      <c r="B87" s="52" t="s">
        <v>90</v>
      </c>
    </row>
    <row r="88" spans="1:118">
      <c r="A88" s="28" t="s">
        <v>41</v>
      </c>
      <c r="B88" s="28">
        <v>1293</v>
      </c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</row>
    <row r="89" spans="1:118">
      <c r="A89" s="28" t="s">
        <v>18</v>
      </c>
      <c r="B89" s="28">
        <v>1962</v>
      </c>
      <c r="C89" s="49"/>
      <c r="D89" s="50"/>
      <c r="E89" s="51"/>
      <c r="F89" s="51"/>
      <c r="G89" s="51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</row>
    <row r="90" spans="1:118">
      <c r="A90" s="28" t="s">
        <v>20</v>
      </c>
      <c r="B90" s="28">
        <v>6002</v>
      </c>
      <c r="C90" s="49"/>
      <c r="D90" s="50"/>
      <c r="E90" s="51"/>
      <c r="F90" s="51"/>
      <c r="G90" s="51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</row>
    <row r="91" spans="1:118">
      <c r="A91" s="28" t="s">
        <v>32</v>
      </c>
      <c r="B91" s="28">
        <v>735</v>
      </c>
      <c r="C91" s="49"/>
      <c r="D91" s="50"/>
      <c r="E91" s="51"/>
      <c r="F91" s="51"/>
      <c r="G91" s="51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</row>
    <row r="92" spans="1:118">
      <c r="A92" s="28" t="s">
        <v>30</v>
      </c>
      <c r="B92" s="28">
        <v>601</v>
      </c>
      <c r="C92" s="49"/>
      <c r="D92" s="50"/>
      <c r="E92" s="51"/>
      <c r="F92" s="51"/>
      <c r="G92" s="51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</row>
    <row r="93" spans="1:118">
      <c r="A93" s="28" t="s">
        <v>83</v>
      </c>
      <c r="B93" s="28">
        <v>1379</v>
      </c>
      <c r="C93" s="49"/>
      <c r="D93" s="50"/>
      <c r="E93" s="51"/>
      <c r="F93" s="51"/>
      <c r="G93" s="51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</row>
    <row r="94" spans="1:118">
      <c r="A94" s="28" t="s">
        <v>16</v>
      </c>
      <c r="B94" s="28">
        <v>2067</v>
      </c>
      <c r="C94" s="49"/>
      <c r="D94" s="50"/>
      <c r="E94" s="51"/>
      <c r="F94" s="51"/>
      <c r="G94" s="51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</row>
    <row r="95" spans="1:118">
      <c r="A95" s="28" t="s">
        <v>28</v>
      </c>
      <c r="B95" s="28">
        <v>927</v>
      </c>
      <c r="C95" s="49"/>
      <c r="D95" s="50"/>
      <c r="E95" s="51"/>
      <c r="F95" s="51"/>
      <c r="G95" s="51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</row>
    <row r="96" spans="1:118">
      <c r="A96" s="28" t="s">
        <v>67</v>
      </c>
      <c r="B96" s="28">
        <v>12059</v>
      </c>
      <c r="C96" s="49"/>
      <c r="D96" s="50"/>
      <c r="E96" s="51"/>
      <c r="F96" s="51"/>
      <c r="G96" s="51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</row>
    <row r="97" spans="1:29">
      <c r="A97" s="28" t="s">
        <v>39</v>
      </c>
      <c r="B97" s="28">
        <v>55146</v>
      </c>
      <c r="C97" s="49"/>
      <c r="D97" s="50"/>
      <c r="E97" s="51"/>
      <c r="F97" s="51"/>
      <c r="G97" s="51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</row>
    <row r="98" spans="1:29">
      <c r="A98" s="28" t="s">
        <v>36</v>
      </c>
      <c r="B98" s="28">
        <v>548</v>
      </c>
      <c r="C98" s="49"/>
      <c r="D98" s="50"/>
      <c r="E98" s="51"/>
      <c r="F98" s="51"/>
      <c r="G98" s="51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</row>
    <row r="99" spans="1:29">
      <c r="A99" s="48"/>
      <c r="B99" s="48"/>
      <c r="C99" s="49"/>
      <c r="D99" s="50"/>
      <c r="E99" s="51"/>
      <c r="F99" s="51"/>
      <c r="G99" s="51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</row>
    <row r="100" spans="1:29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</row>
    <row r="101" spans="1:29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</row>
    <row r="102" spans="1:29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>
      <c r="H104" s="4">
        <v>605.03333333333319</v>
      </c>
    </row>
    <row r="105" spans="1:29">
      <c r="H105" s="4">
        <v>930.06666666666661</v>
      </c>
    </row>
  </sheetData>
  <mergeCells count="50">
    <mergeCell ref="A1:D2"/>
    <mergeCell ref="E1:AK2"/>
    <mergeCell ref="AL1:CH1"/>
    <mergeCell ref="AL2:AY2"/>
    <mergeCell ref="AZ2:BJ2"/>
    <mergeCell ref="BK2:BW2"/>
    <mergeCell ref="BX2:CH2"/>
    <mergeCell ref="BH4:BL5"/>
    <mergeCell ref="BM4:BQ5"/>
    <mergeCell ref="A3:D3"/>
    <mergeCell ref="I3:DH3"/>
    <mergeCell ref="A4:D4"/>
    <mergeCell ref="E4:G4"/>
    <mergeCell ref="H4:N5"/>
    <mergeCell ref="O4:S5"/>
    <mergeCell ref="T4:X5"/>
    <mergeCell ref="Y4:AC5"/>
    <mergeCell ref="AD4:AH5"/>
    <mergeCell ref="AI4:AM5"/>
    <mergeCell ref="CV4:CZ5"/>
    <mergeCell ref="DA4:DE5"/>
    <mergeCell ref="DF4:DH5"/>
    <mergeCell ref="BR4:BV5"/>
    <mergeCell ref="BW4:CA5"/>
    <mergeCell ref="CB4:CF5"/>
    <mergeCell ref="CG4:CK5"/>
    <mergeCell ref="CL4:CP5"/>
    <mergeCell ref="CQ4:CU5"/>
    <mergeCell ref="AN4:AR5"/>
    <mergeCell ref="AS4:AW5"/>
    <mergeCell ref="AX4:BB5"/>
    <mergeCell ref="BC4:BG5"/>
    <mergeCell ref="D21:D22"/>
    <mergeCell ref="E21:E22"/>
    <mergeCell ref="D8:D9"/>
    <mergeCell ref="F16:F18"/>
    <mergeCell ref="D17:D18"/>
    <mergeCell ref="E17:E18"/>
    <mergeCell ref="G17:G18"/>
    <mergeCell ref="D39:D40"/>
    <mergeCell ref="E39:E40"/>
    <mergeCell ref="D64:D65"/>
    <mergeCell ref="E64:E65"/>
    <mergeCell ref="CT85:DH85"/>
    <mergeCell ref="D76:D77"/>
    <mergeCell ref="E76:E77"/>
    <mergeCell ref="H85:AK85"/>
    <mergeCell ref="AL85:AU85"/>
    <mergeCell ref="AV85:CE85"/>
    <mergeCell ref="CF85:CO85"/>
  </mergeCells>
  <printOptions horizontalCentered="1"/>
  <pageMargins left="0.25" right="0.25" top="0.25" bottom="0.25" header="0" footer="0"/>
  <pageSetup paperSize="17" scale="65" orientation="portrait" horizontalDpi="300" verticalDpi="300" r:id="rId1"/>
  <headerFooter alignWithMargins="0">
    <oddFooter>&amp;L&amp;D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Standard Work</vt:lpstr>
      <vt:lpstr>'Standard Work'!Print_Area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Bhattacharya</dc:creator>
  <cp:lastModifiedBy>Nick Morris</cp:lastModifiedBy>
  <cp:lastPrinted>2013-08-07T17:39:00Z</cp:lastPrinted>
  <dcterms:created xsi:type="dcterms:W3CDTF">2013-08-07T17:30:08Z</dcterms:created>
  <dcterms:modified xsi:type="dcterms:W3CDTF">2014-09-19T14:58:47Z</dcterms:modified>
</cp:coreProperties>
</file>