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 Stuff\Co-op\Measurement Templates\Time Study\"/>
    </mc:Choice>
  </mc:AlternateContent>
  <bookViews>
    <workbookView xWindow="0" yWindow="0" windowWidth="17280" windowHeight="7245"/>
  </bookViews>
  <sheets>
    <sheet name="Line Balaning" sheetId="4" r:id="rId1"/>
    <sheet name="Graphical Summary" sheetId="2" r:id="rId2"/>
    <sheet name="Data" sheetId="1" r:id="rId3"/>
    <sheet name="Time Study Sheets" sheetId="3" r:id="rId4"/>
  </sheets>
  <externalReferences>
    <externalReference r:id="rId5"/>
    <externalReference r:id="rId6"/>
    <externalReference r:id="rId7"/>
    <externalReference r:id="rId8"/>
  </externalReferences>
  <definedNames>
    <definedName name="Bins">MIN(Data)+(MAX(Data)-MIN(Data))*(ROW(OFFSET([1]Statistics!$A$1,0,0,NoOfBins,1))-1)/(NoOfBins-1)</definedName>
    <definedName name="Data">OFFSET([1]Data!$A$1,0,0,COUNT([1]Data!$A:$A),1)</definedName>
    <definedName name="DPMO">[2]PPM!$B$16</definedName>
    <definedName name="Freq">FREQUENCY(Data,Bins)</definedName>
    <definedName name="NoOfBins">INT(SQRT(COUNT(Data)))+1</definedName>
    <definedName name="scores">'[2]DOE 2^2 template'!$B$11:$D$11</definedName>
    <definedName name="scores3">#REF!</definedName>
    <definedName name="scores4">#REF!</definedName>
    <definedName name="Status">'[3]Drop-Down'!$A$2:$A$5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M23" i="4"/>
  <c r="H10" i="4" s="1"/>
  <c r="K10" i="4" s="1"/>
  <c r="M22" i="4"/>
  <c r="M24" i="4"/>
  <c r="H12" i="4" s="1"/>
  <c r="K12" i="4" s="1"/>
  <c r="M25" i="4"/>
  <c r="H14" i="4" s="1"/>
  <c r="K14" i="4" s="1"/>
  <c r="M26" i="4"/>
  <c r="H16" i="4" s="1"/>
  <c r="K16" i="4" s="1"/>
  <c r="M27" i="4"/>
  <c r="H18" i="4" s="1"/>
  <c r="K18" i="4" s="1"/>
  <c r="M28" i="4"/>
  <c r="H20" i="4" s="1"/>
  <c r="K20" i="4" s="1"/>
  <c r="M29" i="4"/>
  <c r="H22" i="4" s="1"/>
  <c r="K22" i="4" s="1"/>
  <c r="M30" i="4"/>
  <c r="H24" i="4" s="1"/>
  <c r="K24" i="4" s="1"/>
  <c r="M31" i="4"/>
  <c r="H26" i="4" s="1"/>
  <c r="K26" i="4" s="1"/>
  <c r="M32" i="4"/>
  <c r="H28" i="4" s="1"/>
  <c r="K28" i="4" s="1"/>
  <c r="M33" i="4"/>
  <c r="H30" i="4" s="1"/>
  <c r="K30" i="4" s="1"/>
  <c r="M34" i="4"/>
  <c r="H32" i="4" s="1"/>
  <c r="K32" i="4" s="1"/>
  <c r="M35" i="4"/>
  <c r="H34" i="4" s="1"/>
  <c r="K34" i="4" s="1"/>
  <c r="M36" i="4"/>
  <c r="H36" i="4" s="1"/>
  <c r="K36" i="4" s="1"/>
  <c r="I4" i="4"/>
  <c r="B23" i="4" l="1"/>
  <c r="F23" i="4" s="1"/>
  <c r="B30" i="4"/>
  <c r="F30" i="4" s="1"/>
  <c r="B33" i="4"/>
  <c r="F33" i="4" s="1"/>
  <c r="B34" i="4"/>
  <c r="B35" i="4"/>
  <c r="B31" i="4"/>
  <c r="B36" i="4"/>
  <c r="F36" i="4" s="1"/>
  <c r="B32" i="4"/>
  <c r="F32" i="4" s="1"/>
  <c r="B28" i="4"/>
  <c r="F28" i="4" s="1"/>
  <c r="B26" i="4"/>
  <c r="F26" i="4" s="1"/>
  <c r="B25" i="4"/>
  <c r="F25" i="4" s="1"/>
  <c r="B24" i="4"/>
  <c r="F24" i="4" s="1"/>
  <c r="B22" i="4"/>
  <c r="F22" i="4" s="1"/>
  <c r="B29" i="4"/>
  <c r="F29" i="4" s="1"/>
  <c r="B27" i="4"/>
  <c r="F27" i="4" s="1"/>
  <c r="H8" i="4"/>
  <c r="K8" i="4" s="1"/>
  <c r="O36" i="4"/>
  <c r="N36" i="4"/>
  <c r="O35" i="4"/>
  <c r="N35" i="4"/>
  <c r="F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D21" i="4" l="1"/>
  <c r="I3" i="4"/>
  <c r="I5" i="4"/>
  <c r="F34" i="4"/>
  <c r="F31" i="4"/>
  <c r="B21" i="4"/>
  <c r="E21" i="4"/>
  <c r="B20" i="4"/>
  <c r="H23" i="4" l="1"/>
  <c r="K23" i="4" s="1"/>
  <c r="H35" i="4"/>
  <c r="K35" i="4" s="1"/>
  <c r="H31" i="4" l="1"/>
  <c r="K31" i="4" s="1"/>
  <c r="H11" i="4"/>
  <c r="K11" i="4" s="1"/>
  <c r="H9" i="4"/>
  <c r="K9" i="4" s="1"/>
  <c r="H25" i="4"/>
  <c r="K25" i="4" s="1"/>
  <c r="H21" i="4"/>
  <c r="K21" i="4" s="1"/>
  <c r="J35" i="4"/>
  <c r="I35" i="4"/>
  <c r="J23" i="4"/>
  <c r="I23" i="4"/>
  <c r="H33" i="4"/>
  <c r="K33" i="4" s="1"/>
  <c r="H13" i="4"/>
  <c r="K13" i="4" s="1"/>
  <c r="H29" i="4"/>
  <c r="K29" i="4" s="1"/>
  <c r="H15" i="4"/>
  <c r="K15" i="4" s="1"/>
  <c r="H19" i="4"/>
  <c r="K19" i="4" s="1"/>
  <c r="H27" i="4"/>
  <c r="K27" i="4" s="1"/>
  <c r="H17" i="4"/>
  <c r="K17" i="4" s="1"/>
  <c r="J11" i="4" l="1"/>
  <c r="J9" i="4"/>
  <c r="J25" i="4"/>
  <c r="I21" i="4"/>
  <c r="I31" i="4"/>
  <c r="I9" i="4"/>
  <c r="I11" i="4"/>
  <c r="J31" i="4"/>
  <c r="J21" i="4"/>
  <c r="I25" i="4"/>
  <c r="I17" i="4"/>
  <c r="J17" i="4"/>
  <c r="I29" i="4"/>
  <c r="J29" i="4"/>
  <c r="J15" i="4"/>
  <c r="I15" i="4"/>
  <c r="J19" i="4"/>
  <c r="I19" i="4"/>
  <c r="I33" i="4"/>
  <c r="J33" i="4"/>
  <c r="J27" i="4"/>
  <c r="I27" i="4"/>
  <c r="I13" i="4"/>
  <c r="J13" i="4"/>
  <c r="N7" i="3" l="1"/>
  <c r="N31" i="3" s="1"/>
  <c r="P9" i="3"/>
  <c r="P11" i="3"/>
  <c r="P13" i="3"/>
  <c r="P15" i="3"/>
  <c r="P17" i="3"/>
  <c r="P19" i="3"/>
  <c r="P21" i="3"/>
  <c r="P23" i="3"/>
  <c r="P25" i="3"/>
  <c r="P27" i="3"/>
  <c r="P29" i="3"/>
  <c r="P7" i="3"/>
  <c r="P31" i="3" l="1"/>
  <c r="N9" i="3"/>
  <c r="N11" i="3"/>
  <c r="N13" i="3"/>
  <c r="N15" i="3"/>
  <c r="N17" i="3"/>
  <c r="N19" i="3"/>
  <c r="N21" i="3"/>
  <c r="N23" i="3"/>
  <c r="N25" i="3"/>
  <c r="N27" i="3"/>
  <c r="N29" i="3"/>
  <c r="N258" i="1" l="1"/>
  <c r="N259" i="1" s="1"/>
  <c r="O262" i="1"/>
  <c r="O258" i="1"/>
  <c r="O261" i="1" s="1"/>
  <c r="O259" i="1" l="1"/>
  <c r="O260" i="1"/>
  <c r="N262" i="1"/>
  <c r="N261" i="1"/>
  <c r="N260" i="1"/>
  <c r="C21" i="1" l="1"/>
  <c r="C22" i="1"/>
  <c r="AU258" i="1" l="1"/>
  <c r="AU259" i="1" s="1"/>
  <c r="F258" i="1"/>
  <c r="F262" i="1" s="1"/>
  <c r="H258" i="1"/>
  <c r="H259" i="1" s="1"/>
  <c r="I258" i="1"/>
  <c r="I260" i="1" s="1"/>
  <c r="J258" i="1"/>
  <c r="J259" i="1" s="1"/>
  <c r="K258" i="1"/>
  <c r="K262" i="1" s="1"/>
  <c r="L258" i="1"/>
  <c r="L259" i="1" s="1"/>
  <c r="M258" i="1"/>
  <c r="M262" i="1" s="1"/>
  <c r="P258" i="1"/>
  <c r="P262" i="1" s="1"/>
  <c r="Q258" i="1"/>
  <c r="Q262" i="1" s="1"/>
  <c r="R258" i="1"/>
  <c r="R262" i="1" s="1"/>
  <c r="S258" i="1"/>
  <c r="S262" i="1" s="1"/>
  <c r="T258" i="1"/>
  <c r="T262" i="1" s="1"/>
  <c r="U258" i="1"/>
  <c r="U262" i="1" s="1"/>
  <c r="V258" i="1"/>
  <c r="V262" i="1" s="1"/>
  <c r="W258" i="1"/>
  <c r="W262" i="1" s="1"/>
  <c r="X258" i="1"/>
  <c r="X259" i="1" s="1"/>
  <c r="Y258" i="1"/>
  <c r="Y262" i="1" s="1"/>
  <c r="Z258" i="1"/>
  <c r="Z262" i="1" s="1"/>
  <c r="AA258" i="1"/>
  <c r="AA262" i="1" s="1"/>
  <c r="AB258" i="1"/>
  <c r="AB260" i="1" s="1"/>
  <c r="AC258" i="1"/>
  <c r="AC262" i="1" s="1"/>
  <c r="AD258" i="1"/>
  <c r="AD262" i="1" s="1"/>
  <c r="AE258" i="1"/>
  <c r="AE262" i="1" s="1"/>
  <c r="AF258" i="1"/>
  <c r="AF262" i="1" s="1"/>
  <c r="AG258" i="1"/>
  <c r="AG262" i="1" s="1"/>
  <c r="AH258" i="1"/>
  <c r="AH262" i="1" s="1"/>
  <c r="AI258" i="1"/>
  <c r="AI262" i="1" s="1"/>
  <c r="AJ258" i="1"/>
  <c r="AJ262" i="1" s="1"/>
  <c r="AK258" i="1"/>
  <c r="AK262" i="1" s="1"/>
  <c r="AL258" i="1"/>
  <c r="AL262" i="1" s="1"/>
  <c r="AM258" i="1"/>
  <c r="AM262" i="1" s="1"/>
  <c r="AN258" i="1"/>
  <c r="AN259" i="1" s="1"/>
  <c r="AO258" i="1"/>
  <c r="AO262" i="1" s="1"/>
  <c r="AP258" i="1"/>
  <c r="AP262" i="1" s="1"/>
  <c r="AQ258" i="1"/>
  <c r="AQ262" i="1" s="1"/>
  <c r="AR258" i="1"/>
  <c r="AR260" i="1" s="1"/>
  <c r="AS258" i="1"/>
  <c r="AS262" i="1" s="1"/>
  <c r="AT258" i="1"/>
  <c r="AT262" i="1" s="1"/>
  <c r="AV258" i="1"/>
  <c r="AV259" i="1" s="1"/>
  <c r="AW258" i="1"/>
  <c r="AW260" i="1" s="1"/>
  <c r="AX258" i="1"/>
  <c r="AX261" i="1" s="1"/>
  <c r="AY258" i="1"/>
  <c r="AY262" i="1" s="1"/>
  <c r="AZ258" i="1"/>
  <c r="AZ259" i="1" s="1"/>
  <c r="BA258" i="1"/>
  <c r="BB258" i="1"/>
  <c r="BB260" i="1" s="1"/>
  <c r="BC258" i="1"/>
  <c r="BC260" i="1" s="1"/>
  <c r="Q259" i="1"/>
  <c r="AG259" i="1"/>
  <c r="AJ259" i="1"/>
  <c r="AK259" i="1"/>
  <c r="AR259" i="1"/>
  <c r="AX259" i="1"/>
  <c r="Y260" i="1"/>
  <c r="Z260" i="1"/>
  <c r="AF260" i="1"/>
  <c r="AO260" i="1"/>
  <c r="AX260" i="1"/>
  <c r="L261" i="1"/>
  <c r="M261" i="1"/>
  <c r="T261" i="1"/>
  <c r="Y261" i="1"/>
  <c r="AJ261" i="1"/>
  <c r="AO261" i="1"/>
  <c r="AR261" i="1"/>
  <c r="AZ261" i="1"/>
  <c r="P259" i="1" l="1"/>
  <c r="AN262" i="1"/>
  <c r="AN261" i="1"/>
  <c r="X260" i="1"/>
  <c r="AC261" i="1"/>
  <c r="U260" i="1"/>
  <c r="AF259" i="1"/>
  <c r="AV261" i="1"/>
  <c r="AB261" i="1"/>
  <c r="AN260" i="1"/>
  <c r="T260" i="1"/>
  <c r="AB259" i="1"/>
  <c r="AU261" i="1"/>
  <c r="AK260" i="1"/>
  <c r="P260" i="1"/>
  <c r="U259" i="1"/>
  <c r="AZ262" i="1"/>
  <c r="BA262" i="1" s="1"/>
  <c r="BB262" i="1" s="1"/>
  <c r="AS261" i="1"/>
  <c r="X261" i="1"/>
  <c r="AJ260" i="1"/>
  <c r="T259" i="1"/>
  <c r="AD261" i="1"/>
  <c r="AL259" i="1"/>
  <c r="AB262" i="1"/>
  <c r="X262" i="1"/>
  <c r="AP260" i="1"/>
  <c r="AT261" i="1"/>
  <c r="AW259" i="1"/>
  <c r="V259" i="1"/>
  <c r="AR262" i="1"/>
  <c r="L262" i="1"/>
  <c r="AY261" i="1"/>
  <c r="AH261" i="1"/>
  <c r="R261" i="1"/>
  <c r="AT260" i="1"/>
  <c r="AD260" i="1"/>
  <c r="M260" i="1"/>
  <c r="AP259" i="1"/>
  <c r="Z259" i="1"/>
  <c r="AL261" i="1"/>
  <c r="AG261" i="1"/>
  <c r="V261" i="1"/>
  <c r="Q261" i="1"/>
  <c r="AS260" i="1"/>
  <c r="AH260" i="1"/>
  <c r="AC260" i="1"/>
  <c r="R260" i="1"/>
  <c r="L260" i="1"/>
  <c r="AT259" i="1"/>
  <c r="AO259" i="1"/>
  <c r="AD259" i="1"/>
  <c r="Y259" i="1"/>
  <c r="M259" i="1"/>
  <c r="BB261" i="1"/>
  <c r="AP261" i="1"/>
  <c r="AK261" i="1"/>
  <c r="AF261" i="1"/>
  <c r="Z261" i="1"/>
  <c r="U261" i="1"/>
  <c r="P261" i="1"/>
  <c r="AY260" i="1"/>
  <c r="AL260" i="1"/>
  <c r="AG260" i="1"/>
  <c r="V260" i="1"/>
  <c r="Q260" i="1"/>
  <c r="AY259" i="1"/>
  <c r="AS259" i="1"/>
  <c r="AH259" i="1"/>
  <c r="AC259" i="1"/>
  <c r="R259" i="1"/>
  <c r="BC262" i="1"/>
  <c r="J261" i="1"/>
  <c r="J260" i="1"/>
  <c r="I259" i="1"/>
  <c r="I261" i="1"/>
  <c r="H261" i="1"/>
  <c r="H260" i="1"/>
  <c r="AZ260" i="1"/>
  <c r="AV262" i="1"/>
  <c r="AW262" i="1" s="1"/>
  <c r="AX262" i="1" s="1"/>
  <c r="AQ261" i="1"/>
  <c r="AM261" i="1"/>
  <c r="AI261" i="1"/>
  <c r="AE261" i="1"/>
  <c r="AA261" i="1"/>
  <c r="W261" i="1"/>
  <c r="S261" i="1"/>
  <c r="K261" i="1"/>
  <c r="AV260" i="1"/>
  <c r="AQ260" i="1"/>
  <c r="AM260" i="1"/>
  <c r="AI260" i="1"/>
  <c r="AE260" i="1"/>
  <c r="AA260" i="1"/>
  <c r="W260" i="1"/>
  <c r="S260" i="1"/>
  <c r="K260" i="1"/>
  <c r="AQ259" i="1"/>
  <c r="AM259" i="1"/>
  <c r="AI259" i="1"/>
  <c r="AE259" i="1"/>
  <c r="AA259" i="1"/>
  <c r="W259" i="1"/>
  <c r="S259" i="1"/>
  <c r="K259" i="1"/>
  <c r="AU262" i="1"/>
  <c r="AU260" i="1"/>
  <c r="AW261" i="1"/>
  <c r="BC261" i="1"/>
  <c r="BC259" i="1"/>
  <c r="BB259" i="1"/>
  <c r="BA259" i="1"/>
  <c r="BA261" i="1"/>
  <c r="BA260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G258" i="1"/>
  <c r="G261" i="1" s="1"/>
  <c r="F261" i="1"/>
  <c r="G262" i="1" l="1"/>
  <c r="H262" i="1" s="1"/>
  <c r="I262" i="1" s="1"/>
  <c r="J262" i="1" s="1"/>
  <c r="F259" i="1"/>
  <c r="G25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3" i="1"/>
  <c r="C24" i="1"/>
  <c r="C25" i="1"/>
  <c r="C26" i="1"/>
  <c r="C27" i="1"/>
  <c r="C28" i="1"/>
  <c r="C29" i="1"/>
  <c r="C7" i="1"/>
  <c r="F260" i="1" l="1"/>
  <c r="K2" i="1" l="1"/>
  <c r="G260" i="1" l="1"/>
</calcChain>
</file>

<file path=xl/sharedStrings.xml><?xml version="1.0" encoding="utf-8"?>
<sst xmlns="http://schemas.openxmlformats.org/spreadsheetml/2006/main" count="154" uniqueCount="77">
  <si>
    <t>Prepared By:</t>
  </si>
  <si>
    <t>Department:</t>
  </si>
  <si>
    <t>Date:</t>
  </si>
  <si>
    <t>&lt;Select&gt;</t>
  </si>
  <si>
    <t>Product</t>
  </si>
  <si>
    <t>Video</t>
  </si>
  <si>
    <t>Process Name:</t>
  </si>
  <si>
    <t>Process Type:</t>
  </si>
  <si>
    <t>Measurement Method:</t>
  </si>
  <si>
    <t>VA</t>
  </si>
  <si>
    <t>Data logger</t>
  </si>
  <si>
    <t>NVA</t>
  </si>
  <si>
    <t>&lt;select&gt;</t>
  </si>
  <si>
    <t>Person</t>
  </si>
  <si>
    <t>Time Unit</t>
  </si>
  <si>
    <t>Waste</t>
  </si>
  <si>
    <t>Work Type</t>
  </si>
  <si>
    <t>Total Time</t>
  </si>
  <si>
    <t>Total VA</t>
  </si>
  <si>
    <t>Total NVA</t>
  </si>
  <si>
    <t>Total Waste</t>
  </si>
  <si>
    <t>Date &amp; Time:</t>
  </si>
  <si>
    <t>Process for Observation:</t>
  </si>
  <si>
    <t>Item No.</t>
  </si>
  <si>
    <t>Component Task</t>
  </si>
  <si>
    <t>Best Repeatable Time</t>
  </si>
  <si>
    <t>Points Observed</t>
  </si>
  <si>
    <t>(+-)</t>
  </si>
  <si>
    <t>Analysis #: 1</t>
  </si>
  <si>
    <t>Cycle Time</t>
  </si>
  <si>
    <t>Seconds</t>
  </si>
  <si>
    <t>Minutes</t>
  </si>
  <si>
    <t>Stop Watch</t>
  </si>
  <si>
    <t>&lt;Insert Step&gt;</t>
  </si>
  <si>
    <t>Tasks</t>
  </si>
  <si>
    <t>&lt;Insert Operation&gt;</t>
  </si>
  <si>
    <t>Service</t>
  </si>
  <si>
    <t>Observer:</t>
  </si>
  <si>
    <t>Team:</t>
  </si>
  <si>
    <t>Cycle Time:</t>
  </si>
  <si>
    <t>Rate Calculation</t>
  </si>
  <si>
    <t>CT+SD</t>
  </si>
  <si>
    <t>CT-SD</t>
  </si>
  <si>
    <t>Max Rate:</t>
  </si>
  <si>
    <t>Number of Operations:</t>
  </si>
  <si>
    <t>Expected Rate:</t>
  </si>
  <si>
    <t>Min Rate:</t>
  </si>
  <si>
    <t>Process Parameters</t>
  </si>
  <si>
    <t>Hourly Rate Goal:</t>
  </si>
  <si>
    <t>Calculation Based on Equipment &amp; Operators</t>
  </si>
  <si>
    <t>Overall Effective Efficiency:</t>
  </si>
  <si>
    <t>Increase the Total WIP in the System (1 is Ideal)</t>
  </si>
  <si>
    <t>WIP Multiplier:</t>
  </si>
  <si>
    <t>Increase the WIP Upper Limits in the System</t>
  </si>
  <si>
    <t>1.5 Sigma Shift on WIP:</t>
  </si>
  <si>
    <t>No</t>
  </si>
  <si>
    <t>Yes</t>
  </si>
  <si>
    <t>Operation 1:</t>
  </si>
  <si>
    <t>Operation 2:</t>
  </si>
  <si>
    <t>Operation 3:</t>
  </si>
  <si>
    <t>Operation 4:</t>
  </si>
  <si>
    <t>Operation 5:</t>
  </si>
  <si>
    <t>Operation 6:</t>
  </si>
  <si>
    <t>Operation 7:</t>
  </si>
  <si>
    <t>Operation 8:</t>
  </si>
  <si>
    <t>Operation 9:</t>
  </si>
  <si>
    <t>Operation 10:</t>
  </si>
  <si>
    <t>Operation 11:</t>
  </si>
  <si>
    <t>Operation 12:</t>
  </si>
  <si>
    <t>Operation 13:</t>
  </si>
  <si>
    <t>Operation 14:</t>
  </si>
  <si>
    <t>Operation 15:</t>
  </si>
  <si>
    <t>[Units/Hr]</t>
  </si>
  <si>
    <t>System Throughput [Units/Hr]</t>
  </si>
  <si>
    <t>Sequential System Only (Convert Parrallel Operations if Neccessary)</t>
  </si>
  <si>
    <t>Process Size</t>
  </si>
  <si>
    <t>Time Observation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</si>
</sst>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m/d/yyyy;@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2"/>
      <color theme="2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92D05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/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2" fontId="8" fillId="2" borderId="0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2" fontId="1" fillId="4" borderId="9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2" fontId="1" fillId="4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0" fontId="1" fillId="4" borderId="28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1" fontId="3" fillId="3" borderId="25" xfId="0" applyNumberFormat="1" applyFont="1" applyFill="1" applyBorder="1" applyAlignment="1">
      <alignment horizontal="center" vertical="center" wrapText="1"/>
    </xf>
    <xf numFmtId="2" fontId="2" fillId="4" borderId="9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0" fillId="6" borderId="0" xfId="0" applyFont="1" applyFill="1"/>
    <xf numFmtId="0" fontId="0" fillId="6" borderId="0" xfId="0" applyFont="1" applyFill="1" applyBorder="1"/>
    <xf numFmtId="0" fontId="4" fillId="4" borderId="0" xfId="0" applyFont="1" applyFill="1" applyAlignment="1">
      <alignment horizontal="centerContinuous"/>
    </xf>
    <xf numFmtId="0" fontId="5" fillId="4" borderId="0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13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166" fontId="13" fillId="0" borderId="0" xfId="0" applyNumberFormat="1" applyFont="1" applyFill="1" applyAlignment="1">
      <alignment horizontal="center" vertical="center"/>
    </xf>
    <xf numFmtId="0" fontId="13" fillId="4" borderId="13" xfId="0" applyFont="1" applyFill="1" applyBorder="1" applyAlignment="1">
      <alignment horizontal="right" vertical="center"/>
    </xf>
    <xf numFmtId="0" fontId="13" fillId="4" borderId="17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9" fontId="13" fillId="4" borderId="29" xfId="1" applyFont="1" applyFill="1" applyBorder="1" applyAlignment="1">
      <alignment horizontal="center" vertical="center"/>
    </xf>
    <xf numFmtId="1" fontId="17" fillId="4" borderId="10" xfId="0" applyNumberFormat="1" applyFont="1" applyFill="1" applyBorder="1" applyAlignment="1">
      <alignment horizontal="right" vertical="center"/>
    </xf>
    <xf numFmtId="1" fontId="13" fillId="4" borderId="29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right" vertical="center"/>
    </xf>
    <xf numFmtId="1" fontId="13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vertical="center"/>
    </xf>
    <xf numFmtId="0" fontId="13" fillId="4" borderId="12" xfId="0" applyFont="1" applyFill="1" applyBorder="1" applyAlignment="1">
      <alignment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2" fontId="13" fillId="4" borderId="0" xfId="0" applyNumberFormat="1" applyFont="1" applyFill="1" applyBorder="1" applyAlignment="1">
      <alignment horizontal="center" vertical="center"/>
    </xf>
    <xf numFmtId="2" fontId="13" fillId="4" borderId="12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1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/>
    </xf>
    <xf numFmtId="0" fontId="18" fillId="4" borderId="0" xfId="0" applyFont="1" applyFill="1"/>
    <xf numFmtId="0" fontId="18" fillId="4" borderId="7" xfId="0" applyFont="1" applyFill="1" applyBorder="1"/>
    <xf numFmtId="0" fontId="18" fillId="4" borderId="8" xfId="0" applyFont="1" applyFill="1" applyBorder="1"/>
    <xf numFmtId="0" fontId="18" fillId="0" borderId="0" xfId="0" applyFont="1"/>
    <xf numFmtId="0" fontId="18" fillId="4" borderId="10" xfId="0" applyFont="1" applyFill="1" applyBorder="1" applyAlignment="1">
      <alignment wrapText="1"/>
    </xf>
    <xf numFmtId="1" fontId="18" fillId="4" borderId="0" xfId="0" applyNumberFormat="1" applyFont="1" applyFill="1"/>
    <xf numFmtId="166" fontId="18" fillId="4" borderId="0" xfId="0" applyNumberFormat="1" applyFont="1" applyFill="1"/>
    <xf numFmtId="0" fontId="18" fillId="4" borderId="10" xfId="0" applyFont="1" applyFill="1" applyBorder="1"/>
    <xf numFmtId="1" fontId="19" fillId="4" borderId="0" xfId="0" applyNumberFormat="1" applyFont="1" applyFill="1" applyBorder="1" applyAlignment="1">
      <alignment horizontal="center"/>
    </xf>
    <xf numFmtId="166" fontId="19" fillId="4" borderId="0" xfId="0" applyNumberFormat="1" applyFont="1" applyFill="1" applyBorder="1" applyAlignment="1">
      <alignment horizontal="center"/>
    </xf>
    <xf numFmtId="0" fontId="18" fillId="4" borderId="13" xfId="0" applyFont="1" applyFill="1" applyBorder="1"/>
    <xf numFmtId="0" fontId="18" fillId="4" borderId="12" xfId="0" applyFont="1" applyFill="1" applyBorder="1"/>
    <xf numFmtId="0" fontId="18" fillId="4" borderId="0" xfId="0" applyFont="1" applyFill="1" applyBorder="1"/>
    <xf numFmtId="2" fontId="18" fillId="4" borderId="16" xfId="0" applyNumberFormat="1" applyFont="1" applyFill="1" applyBorder="1" applyAlignment="1">
      <alignment horizontal="center" vertical="center"/>
    </xf>
    <xf numFmtId="2" fontId="18" fillId="4" borderId="11" xfId="0" applyNumberFormat="1" applyFont="1" applyFill="1" applyBorder="1" applyAlignment="1">
      <alignment horizontal="center" vertical="center"/>
    </xf>
    <xf numFmtId="2" fontId="18" fillId="4" borderId="18" xfId="0" applyNumberFormat="1" applyFont="1" applyFill="1" applyBorder="1" applyAlignment="1">
      <alignment horizontal="center" vertical="center"/>
    </xf>
    <xf numFmtId="166" fontId="18" fillId="4" borderId="20" xfId="0" applyNumberFormat="1" applyFont="1" applyFill="1" applyBorder="1" applyAlignment="1">
      <alignment horizontal="center" vertical="center"/>
    </xf>
    <xf numFmtId="2" fontId="18" fillId="4" borderId="19" xfId="0" applyNumberFormat="1" applyFont="1" applyFill="1" applyBorder="1" applyAlignment="1">
      <alignment horizontal="center" vertical="center"/>
    </xf>
    <xf numFmtId="0" fontId="22" fillId="4" borderId="11" xfId="0" applyFont="1" applyFill="1" applyBorder="1"/>
    <xf numFmtId="0" fontId="15" fillId="4" borderId="13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right" vertical="center"/>
    </xf>
    <xf numFmtId="0" fontId="13" fillId="4" borderId="0" xfId="0" applyFont="1" applyFill="1" applyBorder="1" applyAlignment="1">
      <alignment horizontal="right" vertical="center"/>
    </xf>
    <xf numFmtId="0" fontId="13" fillId="4" borderId="0" xfId="0" applyFont="1" applyFill="1" applyBorder="1" applyAlignment="1">
      <alignment horizontal="left" vertical="center"/>
    </xf>
    <xf numFmtId="0" fontId="13" fillId="4" borderId="29" xfId="0" applyFont="1" applyFill="1" applyBorder="1" applyAlignment="1">
      <alignment horizontal="left" vertical="center"/>
    </xf>
    <xf numFmtId="0" fontId="13" fillId="6" borderId="8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2" xfId="0" applyFont="1" applyFill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2" fontId="3" fillId="3" borderId="22" xfId="0" applyNumberFormat="1" applyFont="1" applyFill="1" applyBorder="1" applyAlignment="1">
      <alignment horizontal="center" vertical="center" wrapText="1"/>
    </xf>
    <xf numFmtId="2" fontId="3" fillId="3" borderId="23" xfId="0" applyNumberFormat="1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2" xfId="0" applyNumberFormat="1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right" vertical="center" wrapText="1"/>
    </xf>
    <xf numFmtId="165" fontId="1" fillId="4" borderId="2" xfId="0" applyNumberFormat="1" applyFont="1" applyFill="1" applyBorder="1" applyAlignment="1">
      <alignment horizontal="left" vertical="center"/>
    </xf>
    <xf numFmtId="165" fontId="1" fillId="4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left" vertical="center"/>
    </xf>
    <xf numFmtId="0" fontId="18" fillId="4" borderId="18" xfId="0" applyFont="1" applyFill="1" applyBorder="1" applyAlignment="1">
      <alignment horizontal="right" vertical="center"/>
    </xf>
    <xf numFmtId="0" fontId="18" fillId="4" borderId="20" xfId="0" applyFont="1" applyFill="1" applyBorder="1" applyAlignment="1">
      <alignment horizontal="right" vertical="center"/>
    </xf>
    <xf numFmtId="0" fontId="18" fillId="4" borderId="19" xfId="0" applyFont="1" applyFill="1" applyBorder="1" applyAlignment="1">
      <alignment horizontal="right" vertical="center"/>
    </xf>
    <xf numFmtId="0" fontId="22" fillId="4" borderId="15" xfId="0" applyFont="1" applyFill="1" applyBorder="1" applyAlignment="1">
      <alignment horizontal="left" vertical="top" wrapText="1"/>
    </xf>
    <xf numFmtId="0" fontId="22" fillId="4" borderId="11" xfId="0" applyFont="1" applyFill="1" applyBorder="1" applyAlignment="1">
      <alignment horizontal="left" vertical="top" wrapText="1"/>
    </xf>
    <xf numFmtId="0" fontId="20" fillId="4" borderId="1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left" vertical="center" wrapText="1"/>
    </xf>
    <xf numFmtId="2" fontId="18" fillId="4" borderId="7" xfId="0" applyNumberFormat="1" applyFont="1" applyFill="1" applyBorder="1" applyAlignment="1">
      <alignment horizontal="center" vertical="center"/>
    </xf>
    <xf numFmtId="2" fontId="18" fillId="4" borderId="13" xfId="0" applyNumberFormat="1" applyFont="1" applyFill="1" applyBorder="1" applyAlignment="1">
      <alignment horizontal="center" vertical="center"/>
    </xf>
    <xf numFmtId="166" fontId="18" fillId="4" borderId="8" xfId="0" applyNumberFormat="1" applyFont="1" applyFill="1" applyBorder="1" applyAlignment="1">
      <alignment horizontal="center" vertical="center"/>
    </xf>
    <xf numFmtId="166" fontId="18" fillId="4" borderId="12" xfId="0" applyNumberFormat="1" applyFont="1" applyFill="1" applyBorder="1" applyAlignment="1">
      <alignment horizontal="center" vertical="center"/>
    </xf>
    <xf numFmtId="2" fontId="18" fillId="4" borderId="14" xfId="0" applyNumberFormat="1" applyFont="1" applyFill="1" applyBorder="1" applyAlignment="1">
      <alignment horizontal="center" vertical="center"/>
    </xf>
    <xf numFmtId="2" fontId="18" fillId="4" borderId="17" xfId="0" applyNumberFormat="1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6" fontId="5" fillId="4" borderId="7" xfId="0" applyNumberFormat="1" applyFont="1" applyFill="1" applyBorder="1" applyAlignment="1">
      <alignment horizontal="center" vertical="center" wrapText="1"/>
    </xf>
    <xf numFmtId="166" fontId="5" fillId="4" borderId="8" xfId="0" applyNumberFormat="1" applyFont="1" applyFill="1" applyBorder="1" applyAlignment="1">
      <alignment horizontal="center" vertical="center" wrapText="1"/>
    </xf>
    <xf numFmtId="166" fontId="5" fillId="4" borderId="14" xfId="0" applyNumberFormat="1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6" fontId="23" fillId="0" borderId="0" xfId="0" applyNumberFormat="1" applyFont="1" applyFill="1" applyAlignment="1">
      <alignment horizontal="center" vertical="center"/>
    </xf>
    <xf numFmtId="2" fontId="23" fillId="4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2"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99"/>
        </patternFill>
      </fill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2D050"/>
      </font>
      <fill>
        <patternFill>
          <bgColor rgb="FF92D05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760593510898787E-2"/>
          <c:y val="7.8606087423510121E-2"/>
          <c:w val="0.97453306573699139"/>
          <c:h val="0.82800824637404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Data!$F$7:$BC$7</c:f>
              <c:numCache>
                <c:formatCode>0.00</c:formatCode>
                <c:ptCount val="50"/>
              </c:numCache>
            </c:numRef>
          </c:val>
        </c:ser>
        <c:ser>
          <c:idx val="1"/>
          <c:order val="1"/>
          <c:tx>
            <c:strRef>
              <c:f>Data!$C$8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Data!$F$8:$BC$8</c:f>
              <c:numCache>
                <c:formatCode>0.00</c:formatCode>
                <c:ptCount val="50"/>
              </c:numCache>
            </c:numRef>
          </c:val>
        </c:ser>
        <c:ser>
          <c:idx val="2"/>
          <c:order val="2"/>
          <c:tx>
            <c:strRef>
              <c:f>Data!$C$9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Data!$F$9:$BC$9</c:f>
              <c:numCache>
                <c:formatCode>0.00</c:formatCode>
                <c:ptCount val="50"/>
              </c:numCache>
            </c:numRef>
          </c:val>
        </c:ser>
        <c:ser>
          <c:idx val="3"/>
          <c:order val="3"/>
          <c:tx>
            <c:strRef>
              <c:f>Data!$C$10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Data!$F$10:$BC$10</c:f>
              <c:numCache>
                <c:formatCode>0.00</c:formatCode>
                <c:ptCount val="50"/>
              </c:numCache>
            </c:numRef>
          </c:val>
        </c:ser>
        <c:ser>
          <c:idx val="4"/>
          <c:order val="4"/>
          <c:tx>
            <c:strRef>
              <c:f>Data!$C$11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Data!$F$11:$BC$11</c:f>
              <c:numCache>
                <c:formatCode>0.00</c:formatCode>
                <c:ptCount val="50"/>
              </c:numCache>
            </c:numRef>
          </c:val>
        </c:ser>
        <c:ser>
          <c:idx val="5"/>
          <c:order val="5"/>
          <c:tx>
            <c:strRef>
              <c:f>Data!$C$12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Data!$F$12:$BC$12</c:f>
              <c:numCache>
                <c:formatCode>0.00</c:formatCode>
                <c:ptCount val="50"/>
              </c:numCache>
            </c:numRef>
          </c:val>
        </c:ser>
        <c:ser>
          <c:idx val="6"/>
          <c:order val="6"/>
          <c:tx>
            <c:strRef>
              <c:f>Data!$C$13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Data!$F$13:$BC$13</c:f>
              <c:numCache>
                <c:formatCode>0.00</c:formatCode>
                <c:ptCount val="50"/>
              </c:numCache>
            </c:numRef>
          </c:val>
        </c:ser>
        <c:ser>
          <c:idx val="7"/>
          <c:order val="7"/>
          <c:tx>
            <c:strRef>
              <c:f>Data!$C$14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Data!$F$14:$BC$14</c:f>
              <c:numCache>
                <c:formatCode>0.00</c:formatCode>
                <c:ptCount val="50"/>
              </c:numCache>
            </c:numRef>
          </c:val>
        </c:ser>
        <c:ser>
          <c:idx val="8"/>
          <c:order val="8"/>
          <c:tx>
            <c:strRef>
              <c:f>Data!$C$15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Data!$F$15:$BC$15</c:f>
              <c:numCache>
                <c:formatCode>0.00</c:formatCode>
                <c:ptCount val="50"/>
              </c:numCache>
            </c:numRef>
          </c:val>
        </c:ser>
        <c:ser>
          <c:idx val="9"/>
          <c:order val="9"/>
          <c:tx>
            <c:strRef>
              <c:f>Data!$C$16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Data!$F$16:$BC$16</c:f>
              <c:numCache>
                <c:formatCode>0.00</c:formatCode>
                <c:ptCount val="50"/>
              </c:numCache>
            </c:numRef>
          </c:val>
        </c:ser>
        <c:ser>
          <c:idx val="10"/>
          <c:order val="10"/>
          <c:tx>
            <c:strRef>
              <c:f>Data!$C$17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Data!$F$17:$BC$17</c:f>
              <c:numCache>
                <c:formatCode>0.00</c:formatCode>
                <c:ptCount val="50"/>
              </c:numCache>
            </c:numRef>
          </c:val>
        </c:ser>
        <c:ser>
          <c:idx val="11"/>
          <c:order val="11"/>
          <c:tx>
            <c:strRef>
              <c:f>Data!$C$18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Data!$F$18:$BC$18</c:f>
              <c:numCache>
                <c:formatCode>0.00</c:formatCode>
                <c:ptCount val="50"/>
              </c:numCache>
            </c:numRef>
          </c:val>
        </c:ser>
        <c:ser>
          <c:idx val="12"/>
          <c:order val="12"/>
          <c:tx>
            <c:strRef>
              <c:f>Data!$C$19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Data!$F$19:$BC$19</c:f>
              <c:numCache>
                <c:formatCode>0.00</c:formatCode>
                <c:ptCount val="50"/>
              </c:numCache>
            </c:numRef>
          </c:val>
        </c:ser>
        <c:ser>
          <c:idx val="13"/>
          <c:order val="13"/>
          <c:tx>
            <c:strRef>
              <c:f>Data!$C$20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Data!$F$20:$BC$20</c:f>
              <c:numCache>
                <c:formatCode>0.00</c:formatCode>
                <c:ptCount val="50"/>
              </c:numCache>
            </c:numRef>
          </c:val>
        </c:ser>
        <c:ser>
          <c:idx val="14"/>
          <c:order val="14"/>
          <c:tx>
            <c:strRef>
              <c:f>Data!$C$21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Data!$F$21:$BC$21</c:f>
              <c:numCache>
                <c:formatCode>0.00</c:formatCode>
                <c:ptCount val="50"/>
              </c:numCache>
            </c:numRef>
          </c:val>
        </c:ser>
        <c:ser>
          <c:idx val="15"/>
          <c:order val="15"/>
          <c:tx>
            <c:strRef>
              <c:f>Data!$C$22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Data!$F$22:$BC$22</c:f>
              <c:numCache>
                <c:formatCode>0.00</c:formatCode>
                <c:ptCount val="50"/>
              </c:numCache>
            </c:numRef>
          </c:val>
        </c:ser>
        <c:ser>
          <c:idx val="16"/>
          <c:order val="16"/>
          <c:tx>
            <c:strRef>
              <c:f>Data!$C$23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Data!$F$23:$BC$23</c:f>
              <c:numCache>
                <c:formatCode>0.00</c:formatCode>
                <c:ptCount val="50"/>
              </c:numCache>
            </c:numRef>
          </c:val>
        </c:ser>
        <c:ser>
          <c:idx val="17"/>
          <c:order val="17"/>
          <c:tx>
            <c:strRef>
              <c:f>Data!$C$24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Data!$F$24:$BC$24</c:f>
              <c:numCache>
                <c:formatCode>0.00</c:formatCode>
                <c:ptCount val="50"/>
              </c:numCache>
            </c:numRef>
          </c:val>
        </c:ser>
        <c:ser>
          <c:idx val="18"/>
          <c:order val="18"/>
          <c:tx>
            <c:strRef>
              <c:f>Data!$C$25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Data!$F$25:$BC$25</c:f>
              <c:numCache>
                <c:formatCode>0.00</c:formatCode>
                <c:ptCount val="50"/>
              </c:numCache>
            </c:numRef>
          </c:val>
        </c:ser>
        <c:ser>
          <c:idx val="19"/>
          <c:order val="19"/>
          <c:tx>
            <c:strRef>
              <c:f>Data!$C$26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Data!$F$26:$BC$26</c:f>
              <c:numCache>
                <c:formatCode>0.00</c:formatCode>
                <c:ptCount val="50"/>
              </c:numCache>
            </c:numRef>
          </c:val>
        </c:ser>
        <c:ser>
          <c:idx val="20"/>
          <c:order val="20"/>
          <c:tx>
            <c:strRef>
              <c:f>Data!$C$27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Data!$F$27:$BC$27</c:f>
              <c:numCache>
                <c:formatCode>0.00</c:formatCode>
                <c:ptCount val="50"/>
              </c:numCache>
            </c:numRef>
          </c:val>
        </c:ser>
        <c:ser>
          <c:idx val="21"/>
          <c:order val="21"/>
          <c:tx>
            <c:strRef>
              <c:f>Data!$C$28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Data!$F$28:$BC$28</c:f>
              <c:numCache>
                <c:formatCode>0.00</c:formatCode>
                <c:ptCount val="50"/>
              </c:numCache>
            </c:numRef>
          </c:val>
        </c:ser>
        <c:ser>
          <c:idx val="22"/>
          <c:order val="22"/>
          <c:tx>
            <c:strRef>
              <c:f>Data!$C$29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Data!$F$29:$BC$29</c:f>
              <c:numCache>
                <c:formatCode>0.00</c:formatCode>
                <c:ptCount val="50"/>
              </c:numCache>
            </c:numRef>
          </c:val>
        </c:ser>
        <c:ser>
          <c:idx val="23"/>
          <c:order val="23"/>
          <c:tx>
            <c:strRef>
              <c:f>Data!$C$30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Data!$F$30:$BC$30</c:f>
              <c:numCache>
                <c:formatCode>0.00</c:formatCode>
                <c:ptCount val="50"/>
              </c:numCache>
            </c:numRef>
          </c:val>
        </c:ser>
        <c:ser>
          <c:idx val="24"/>
          <c:order val="24"/>
          <c:tx>
            <c:strRef>
              <c:f>Data!$C$31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Data!$F$31:$BC$31</c:f>
              <c:numCache>
                <c:formatCode>0.00</c:formatCode>
                <c:ptCount val="50"/>
              </c:numCache>
            </c:numRef>
          </c:val>
        </c:ser>
        <c:ser>
          <c:idx val="25"/>
          <c:order val="25"/>
          <c:tx>
            <c:strRef>
              <c:f>Data!$C$32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Data!$F$32:$BC$32</c:f>
              <c:numCache>
                <c:formatCode>0.00</c:formatCode>
                <c:ptCount val="50"/>
              </c:numCache>
            </c:numRef>
          </c:val>
        </c:ser>
        <c:ser>
          <c:idx val="26"/>
          <c:order val="26"/>
          <c:tx>
            <c:strRef>
              <c:f>Data!$C$33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Data!$F$33:$BC$33</c:f>
              <c:numCache>
                <c:formatCode>0.00</c:formatCode>
                <c:ptCount val="50"/>
              </c:numCache>
            </c:numRef>
          </c:val>
        </c:ser>
        <c:ser>
          <c:idx val="27"/>
          <c:order val="27"/>
          <c:tx>
            <c:strRef>
              <c:f>Data!$C$34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Data!$F$34:$BC$34</c:f>
              <c:numCache>
                <c:formatCode>0.00</c:formatCode>
                <c:ptCount val="50"/>
              </c:numCache>
            </c:numRef>
          </c:val>
        </c:ser>
        <c:ser>
          <c:idx val="28"/>
          <c:order val="28"/>
          <c:tx>
            <c:strRef>
              <c:f>Data!$C$35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Data!$F$35:$BC$35</c:f>
              <c:numCache>
                <c:formatCode>0.00</c:formatCode>
                <c:ptCount val="50"/>
              </c:numCache>
            </c:numRef>
          </c:val>
        </c:ser>
        <c:ser>
          <c:idx val="29"/>
          <c:order val="29"/>
          <c:tx>
            <c:strRef>
              <c:f>Data!$C$36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Data!$F$36:$BC$36</c:f>
              <c:numCache>
                <c:formatCode>0.00</c:formatCode>
                <c:ptCount val="50"/>
              </c:numCache>
            </c:numRef>
          </c:val>
        </c:ser>
        <c:ser>
          <c:idx val="30"/>
          <c:order val="30"/>
          <c:tx>
            <c:strRef>
              <c:f>Data!$C$37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Data!$F$37:$BC$37</c:f>
              <c:numCache>
                <c:formatCode>0.00</c:formatCode>
                <c:ptCount val="50"/>
              </c:numCache>
            </c:numRef>
          </c:val>
        </c:ser>
        <c:ser>
          <c:idx val="31"/>
          <c:order val="31"/>
          <c:tx>
            <c:strRef>
              <c:f>Data!$C$38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Data!$F$38:$BC$38</c:f>
              <c:numCache>
                <c:formatCode>0.00</c:formatCode>
                <c:ptCount val="50"/>
              </c:numCache>
            </c:numRef>
          </c:val>
        </c:ser>
        <c:ser>
          <c:idx val="32"/>
          <c:order val="32"/>
          <c:tx>
            <c:strRef>
              <c:f>Data!$C$39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Data!$F$39:$BC$39</c:f>
              <c:numCache>
                <c:formatCode>0.00</c:formatCode>
                <c:ptCount val="50"/>
              </c:numCache>
            </c:numRef>
          </c:val>
        </c:ser>
        <c:ser>
          <c:idx val="33"/>
          <c:order val="33"/>
          <c:tx>
            <c:strRef>
              <c:f>Data!$C$40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Data!$F$40:$BC$40</c:f>
              <c:numCache>
                <c:formatCode>0.00</c:formatCode>
                <c:ptCount val="50"/>
              </c:numCache>
            </c:numRef>
          </c:val>
        </c:ser>
        <c:ser>
          <c:idx val="34"/>
          <c:order val="34"/>
          <c:tx>
            <c:strRef>
              <c:f>Data!$C$41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Data!$F$41:$BC$41</c:f>
              <c:numCache>
                <c:formatCode>0.00</c:formatCode>
                <c:ptCount val="50"/>
              </c:numCache>
            </c:numRef>
          </c:val>
        </c:ser>
        <c:ser>
          <c:idx val="35"/>
          <c:order val="35"/>
          <c:tx>
            <c:strRef>
              <c:f>Data!$C$42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Data!$F$42:$BC$42</c:f>
              <c:numCache>
                <c:formatCode>0.00</c:formatCode>
                <c:ptCount val="50"/>
              </c:numCache>
            </c:numRef>
          </c:val>
        </c:ser>
        <c:ser>
          <c:idx val="36"/>
          <c:order val="36"/>
          <c:tx>
            <c:strRef>
              <c:f>Data!$C$43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Data!$F$43:$BC$43</c:f>
              <c:numCache>
                <c:formatCode>0.00</c:formatCode>
                <c:ptCount val="50"/>
              </c:numCache>
            </c:numRef>
          </c:val>
        </c:ser>
        <c:ser>
          <c:idx val="37"/>
          <c:order val="37"/>
          <c:tx>
            <c:strRef>
              <c:f>Data!$C$44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Data!$F$44:$BC$44</c:f>
              <c:numCache>
                <c:formatCode>0.00</c:formatCode>
                <c:ptCount val="50"/>
              </c:numCache>
            </c:numRef>
          </c:val>
        </c:ser>
        <c:ser>
          <c:idx val="38"/>
          <c:order val="38"/>
          <c:tx>
            <c:strRef>
              <c:f>Data!$C$45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Data!$F$45:$BC$45</c:f>
              <c:numCache>
                <c:formatCode>0.00</c:formatCode>
                <c:ptCount val="50"/>
              </c:numCache>
            </c:numRef>
          </c:val>
        </c:ser>
        <c:ser>
          <c:idx val="39"/>
          <c:order val="39"/>
          <c:tx>
            <c:strRef>
              <c:f>Data!$C$46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Data!$F$46:$BC$46</c:f>
              <c:numCache>
                <c:formatCode>0.00</c:formatCode>
                <c:ptCount val="50"/>
              </c:numCache>
            </c:numRef>
          </c:val>
        </c:ser>
        <c:ser>
          <c:idx val="40"/>
          <c:order val="40"/>
          <c:tx>
            <c:strRef>
              <c:f>Data!$C$47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Data!$F$47:$BC$47</c:f>
              <c:numCache>
                <c:formatCode>0.00</c:formatCode>
                <c:ptCount val="50"/>
              </c:numCache>
            </c:numRef>
          </c:val>
        </c:ser>
        <c:ser>
          <c:idx val="41"/>
          <c:order val="41"/>
          <c:tx>
            <c:strRef>
              <c:f>Data!$C$48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Data!$F$48:$BC$48</c:f>
              <c:numCache>
                <c:formatCode>0.00</c:formatCode>
                <c:ptCount val="50"/>
              </c:numCache>
            </c:numRef>
          </c:val>
        </c:ser>
        <c:ser>
          <c:idx val="42"/>
          <c:order val="42"/>
          <c:tx>
            <c:strRef>
              <c:f>Data!$C$49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Data!$F$49:$BC$49</c:f>
              <c:numCache>
                <c:formatCode>0.00</c:formatCode>
                <c:ptCount val="50"/>
              </c:numCache>
            </c:numRef>
          </c:val>
        </c:ser>
        <c:ser>
          <c:idx val="43"/>
          <c:order val="43"/>
          <c:tx>
            <c:strRef>
              <c:f>Data!$C$50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Data!$F$50:$BC$50</c:f>
              <c:numCache>
                <c:formatCode>0.00</c:formatCode>
                <c:ptCount val="50"/>
              </c:numCache>
            </c:numRef>
          </c:val>
        </c:ser>
        <c:ser>
          <c:idx val="44"/>
          <c:order val="44"/>
          <c:tx>
            <c:strRef>
              <c:f>Data!$C$51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Data!$F$51:$BC$51</c:f>
              <c:numCache>
                <c:formatCode>0.00</c:formatCode>
                <c:ptCount val="50"/>
              </c:numCache>
            </c:numRef>
          </c:val>
        </c:ser>
        <c:ser>
          <c:idx val="45"/>
          <c:order val="45"/>
          <c:tx>
            <c:strRef>
              <c:f>Data!$C$52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Data!$F$52:$BC$52</c:f>
              <c:numCache>
                <c:formatCode>0.00</c:formatCode>
                <c:ptCount val="50"/>
              </c:numCache>
            </c:numRef>
          </c:val>
        </c:ser>
        <c:ser>
          <c:idx val="46"/>
          <c:order val="46"/>
          <c:tx>
            <c:strRef>
              <c:f>Data!$C$53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Data!$F$53:$BC$53</c:f>
              <c:numCache>
                <c:formatCode>0.00</c:formatCode>
                <c:ptCount val="50"/>
              </c:numCache>
            </c:numRef>
          </c:val>
        </c:ser>
        <c:ser>
          <c:idx val="47"/>
          <c:order val="47"/>
          <c:tx>
            <c:strRef>
              <c:f>Data!$C$54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Data!$F$54:$BC$54</c:f>
              <c:numCache>
                <c:formatCode>0.00</c:formatCode>
                <c:ptCount val="50"/>
              </c:numCache>
            </c:numRef>
          </c:val>
        </c:ser>
        <c:ser>
          <c:idx val="48"/>
          <c:order val="48"/>
          <c:tx>
            <c:strRef>
              <c:f>Data!$C$55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Data!$F$55:$BC$55</c:f>
              <c:numCache>
                <c:formatCode>0.00</c:formatCode>
                <c:ptCount val="50"/>
              </c:numCache>
            </c:numRef>
          </c:val>
        </c:ser>
        <c:ser>
          <c:idx val="49"/>
          <c:order val="49"/>
          <c:tx>
            <c:strRef>
              <c:f>Data!$C$56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Data!$F$56:$BC$56</c:f>
              <c:numCache>
                <c:formatCode>0.00</c:formatCode>
                <c:ptCount val="50"/>
              </c:numCache>
            </c:numRef>
          </c:val>
        </c:ser>
        <c:ser>
          <c:idx val="50"/>
          <c:order val="50"/>
          <c:tx>
            <c:strRef>
              <c:f>Data!$C$57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Data!$F$57:$BC$57</c:f>
              <c:numCache>
                <c:formatCode>0.00</c:formatCode>
                <c:ptCount val="50"/>
              </c:numCache>
            </c:numRef>
          </c:val>
        </c:ser>
        <c:ser>
          <c:idx val="51"/>
          <c:order val="51"/>
          <c:tx>
            <c:strRef>
              <c:f>Data!$C$58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Data!$F$58:$BC$58</c:f>
              <c:numCache>
                <c:formatCode>0.00</c:formatCode>
                <c:ptCount val="50"/>
              </c:numCache>
            </c:numRef>
          </c:val>
        </c:ser>
        <c:ser>
          <c:idx val="52"/>
          <c:order val="52"/>
          <c:tx>
            <c:strRef>
              <c:f>Data!$C$59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Data!$F$59:$BC$59</c:f>
              <c:numCache>
                <c:formatCode>0.00</c:formatCode>
                <c:ptCount val="50"/>
              </c:numCache>
            </c:numRef>
          </c:val>
        </c:ser>
        <c:ser>
          <c:idx val="53"/>
          <c:order val="53"/>
          <c:tx>
            <c:strRef>
              <c:f>Data!$C$60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Data!$F$60:$BC$60</c:f>
              <c:numCache>
                <c:formatCode>0.00</c:formatCode>
                <c:ptCount val="50"/>
              </c:numCache>
            </c:numRef>
          </c:val>
        </c:ser>
        <c:ser>
          <c:idx val="54"/>
          <c:order val="54"/>
          <c:tx>
            <c:strRef>
              <c:f>Data!$C$61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Data!$F$61:$BC$61</c:f>
              <c:numCache>
                <c:formatCode>0.00</c:formatCode>
                <c:ptCount val="50"/>
              </c:numCache>
            </c:numRef>
          </c:val>
        </c:ser>
        <c:ser>
          <c:idx val="55"/>
          <c:order val="55"/>
          <c:tx>
            <c:strRef>
              <c:f>Data!$C$62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Data!$F$62:$BC$62</c:f>
              <c:numCache>
                <c:formatCode>0.00</c:formatCode>
                <c:ptCount val="50"/>
              </c:numCache>
            </c:numRef>
          </c:val>
        </c:ser>
        <c:ser>
          <c:idx val="56"/>
          <c:order val="56"/>
          <c:tx>
            <c:strRef>
              <c:f>Data!$C$63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Data!$F$63:$BC$63</c:f>
              <c:numCache>
                <c:formatCode>0.00</c:formatCode>
                <c:ptCount val="50"/>
              </c:numCache>
            </c:numRef>
          </c:val>
        </c:ser>
        <c:ser>
          <c:idx val="57"/>
          <c:order val="57"/>
          <c:tx>
            <c:strRef>
              <c:f>Data!$C$64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Data!$F$64:$BC$64</c:f>
              <c:numCache>
                <c:formatCode>0.00</c:formatCode>
                <c:ptCount val="50"/>
              </c:numCache>
            </c:numRef>
          </c:val>
        </c:ser>
        <c:ser>
          <c:idx val="58"/>
          <c:order val="58"/>
          <c:tx>
            <c:strRef>
              <c:f>Data!$C$65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Data!$F$65:$BC$65</c:f>
              <c:numCache>
                <c:formatCode>0.00</c:formatCode>
                <c:ptCount val="50"/>
              </c:numCache>
            </c:numRef>
          </c:val>
        </c:ser>
        <c:ser>
          <c:idx val="59"/>
          <c:order val="59"/>
          <c:tx>
            <c:strRef>
              <c:f>Data!$C$66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Data!$F$66:$BC$66</c:f>
              <c:numCache>
                <c:formatCode>0.00</c:formatCode>
                <c:ptCount val="50"/>
              </c:numCache>
            </c:numRef>
          </c:val>
        </c:ser>
        <c:ser>
          <c:idx val="60"/>
          <c:order val="60"/>
          <c:tx>
            <c:strRef>
              <c:f>Data!$C$67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Data!$F$67:$BC$67</c:f>
              <c:numCache>
                <c:formatCode>0.00</c:formatCode>
                <c:ptCount val="50"/>
              </c:numCache>
            </c:numRef>
          </c:val>
        </c:ser>
        <c:ser>
          <c:idx val="61"/>
          <c:order val="61"/>
          <c:tx>
            <c:strRef>
              <c:f>Data!$C$68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Data!$F$68:$BC$68</c:f>
              <c:numCache>
                <c:formatCode>0.00</c:formatCode>
                <c:ptCount val="50"/>
              </c:numCache>
            </c:numRef>
          </c:val>
        </c:ser>
        <c:ser>
          <c:idx val="62"/>
          <c:order val="62"/>
          <c:tx>
            <c:strRef>
              <c:f>Data!$C$69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Data!$F$69:$BC$69</c:f>
              <c:numCache>
                <c:formatCode>0.00</c:formatCode>
                <c:ptCount val="50"/>
              </c:numCache>
            </c:numRef>
          </c:val>
        </c:ser>
        <c:ser>
          <c:idx val="63"/>
          <c:order val="63"/>
          <c:tx>
            <c:strRef>
              <c:f>Data!$C$70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Data!$F$70:$BC$70</c:f>
              <c:numCache>
                <c:formatCode>0.00</c:formatCode>
                <c:ptCount val="50"/>
              </c:numCache>
            </c:numRef>
          </c:val>
        </c:ser>
        <c:ser>
          <c:idx val="64"/>
          <c:order val="64"/>
          <c:tx>
            <c:strRef>
              <c:f>Data!$C$71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Data!$F$71:$BC$71</c:f>
              <c:numCache>
                <c:formatCode>0.00</c:formatCode>
                <c:ptCount val="50"/>
              </c:numCache>
            </c:numRef>
          </c:val>
        </c:ser>
        <c:ser>
          <c:idx val="65"/>
          <c:order val="65"/>
          <c:tx>
            <c:strRef>
              <c:f>Data!$C$72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Data!$F$72:$BC$72</c:f>
              <c:numCache>
                <c:formatCode>0.00</c:formatCode>
                <c:ptCount val="50"/>
              </c:numCache>
            </c:numRef>
          </c:val>
        </c:ser>
        <c:ser>
          <c:idx val="66"/>
          <c:order val="66"/>
          <c:tx>
            <c:strRef>
              <c:f>Data!$C$73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Data!$F$73:$BC$73</c:f>
              <c:numCache>
                <c:formatCode>0.00</c:formatCode>
                <c:ptCount val="50"/>
              </c:numCache>
            </c:numRef>
          </c:val>
        </c:ser>
        <c:ser>
          <c:idx val="67"/>
          <c:order val="67"/>
          <c:tx>
            <c:strRef>
              <c:f>Data!$C$74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Data!$F$74:$BC$74</c:f>
              <c:numCache>
                <c:formatCode>0.00</c:formatCode>
                <c:ptCount val="50"/>
              </c:numCache>
            </c:numRef>
          </c:val>
        </c:ser>
        <c:ser>
          <c:idx val="68"/>
          <c:order val="68"/>
          <c:tx>
            <c:strRef>
              <c:f>Data!$C$75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Data!$F$75:$BC$75</c:f>
              <c:numCache>
                <c:formatCode>0.00</c:formatCode>
                <c:ptCount val="50"/>
              </c:numCache>
            </c:numRef>
          </c:val>
        </c:ser>
        <c:ser>
          <c:idx val="69"/>
          <c:order val="69"/>
          <c:tx>
            <c:strRef>
              <c:f>Data!$C$76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Data!$F$76:$BC$76</c:f>
              <c:numCache>
                <c:formatCode>0.00</c:formatCode>
                <c:ptCount val="50"/>
              </c:numCache>
            </c:numRef>
          </c:val>
        </c:ser>
        <c:ser>
          <c:idx val="70"/>
          <c:order val="70"/>
          <c:tx>
            <c:strRef>
              <c:f>Data!$C$77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Data!$F$77:$BC$77</c:f>
              <c:numCache>
                <c:formatCode>0.00</c:formatCode>
                <c:ptCount val="50"/>
              </c:numCache>
            </c:numRef>
          </c:val>
        </c:ser>
        <c:ser>
          <c:idx val="71"/>
          <c:order val="71"/>
          <c:tx>
            <c:strRef>
              <c:f>Data!$C$78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Data!$F$78:$BC$78</c:f>
              <c:numCache>
                <c:formatCode>0.00</c:formatCode>
                <c:ptCount val="50"/>
              </c:numCache>
            </c:numRef>
          </c:val>
        </c:ser>
        <c:ser>
          <c:idx val="72"/>
          <c:order val="72"/>
          <c:tx>
            <c:strRef>
              <c:f>Data!$C$79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Data!$F$79:$BC$79</c:f>
              <c:numCache>
                <c:formatCode>0.00</c:formatCode>
                <c:ptCount val="50"/>
              </c:numCache>
            </c:numRef>
          </c:val>
        </c:ser>
        <c:ser>
          <c:idx val="73"/>
          <c:order val="73"/>
          <c:tx>
            <c:strRef>
              <c:f>Data!$C$80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Data!$F$80:$BC$80</c:f>
              <c:numCache>
                <c:formatCode>0.00</c:formatCode>
                <c:ptCount val="50"/>
              </c:numCache>
            </c:numRef>
          </c:val>
        </c:ser>
        <c:ser>
          <c:idx val="74"/>
          <c:order val="74"/>
          <c:tx>
            <c:strRef>
              <c:f>Data!$C$81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Data!$F$81:$BC$81</c:f>
              <c:numCache>
                <c:formatCode>0.00</c:formatCode>
                <c:ptCount val="50"/>
              </c:numCache>
            </c:numRef>
          </c:val>
        </c:ser>
        <c:ser>
          <c:idx val="75"/>
          <c:order val="75"/>
          <c:tx>
            <c:strRef>
              <c:f>Data!$C$82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Data!$F$82:$BC$82</c:f>
              <c:numCache>
                <c:formatCode>0.00</c:formatCode>
                <c:ptCount val="50"/>
              </c:numCache>
            </c:numRef>
          </c:val>
        </c:ser>
        <c:ser>
          <c:idx val="76"/>
          <c:order val="76"/>
          <c:tx>
            <c:strRef>
              <c:f>Data!$C$83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Data!$F$83:$BC$83</c:f>
              <c:numCache>
                <c:formatCode>0.00</c:formatCode>
                <c:ptCount val="50"/>
              </c:numCache>
            </c:numRef>
          </c:val>
        </c:ser>
        <c:ser>
          <c:idx val="77"/>
          <c:order val="77"/>
          <c:tx>
            <c:strRef>
              <c:f>Data!$C$84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Data!$F$84:$BC$84</c:f>
              <c:numCache>
                <c:formatCode>0.00</c:formatCode>
                <c:ptCount val="50"/>
              </c:numCache>
            </c:numRef>
          </c:val>
        </c:ser>
        <c:ser>
          <c:idx val="78"/>
          <c:order val="78"/>
          <c:tx>
            <c:strRef>
              <c:f>Data!$C$85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Data!$F$85:$BC$85</c:f>
              <c:numCache>
                <c:formatCode>0.00</c:formatCode>
                <c:ptCount val="50"/>
              </c:numCache>
            </c:numRef>
          </c:val>
        </c:ser>
        <c:ser>
          <c:idx val="79"/>
          <c:order val="79"/>
          <c:tx>
            <c:strRef>
              <c:f>Data!$C$86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Data!$F$86:$BC$86</c:f>
              <c:numCache>
                <c:formatCode>0.00</c:formatCode>
                <c:ptCount val="50"/>
              </c:numCache>
            </c:numRef>
          </c:val>
        </c:ser>
        <c:ser>
          <c:idx val="80"/>
          <c:order val="80"/>
          <c:tx>
            <c:strRef>
              <c:f>Data!$C$87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Data!$F$87:$BC$87</c:f>
              <c:numCache>
                <c:formatCode>0.00</c:formatCode>
                <c:ptCount val="50"/>
              </c:numCache>
            </c:numRef>
          </c:val>
        </c:ser>
        <c:ser>
          <c:idx val="81"/>
          <c:order val="81"/>
          <c:tx>
            <c:strRef>
              <c:f>Data!$C$88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Data!$F$88:$BC$88</c:f>
              <c:numCache>
                <c:formatCode>0.00</c:formatCode>
                <c:ptCount val="50"/>
              </c:numCache>
            </c:numRef>
          </c:val>
        </c:ser>
        <c:ser>
          <c:idx val="82"/>
          <c:order val="82"/>
          <c:tx>
            <c:strRef>
              <c:f>Data!$C$89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Data!$F$89:$BC$89</c:f>
              <c:numCache>
                <c:formatCode>0.00</c:formatCode>
                <c:ptCount val="50"/>
              </c:numCache>
            </c:numRef>
          </c:val>
        </c:ser>
        <c:ser>
          <c:idx val="83"/>
          <c:order val="83"/>
          <c:tx>
            <c:strRef>
              <c:f>Data!$C$90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Data!$F$90:$BC$90</c:f>
              <c:numCache>
                <c:formatCode>0.00</c:formatCode>
                <c:ptCount val="50"/>
              </c:numCache>
            </c:numRef>
          </c:val>
        </c:ser>
        <c:ser>
          <c:idx val="84"/>
          <c:order val="84"/>
          <c:tx>
            <c:strRef>
              <c:f>Data!$C$91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Data!$F$91:$BC$91</c:f>
              <c:numCache>
                <c:formatCode>0.00</c:formatCode>
                <c:ptCount val="50"/>
              </c:numCache>
            </c:numRef>
          </c:val>
        </c:ser>
        <c:ser>
          <c:idx val="85"/>
          <c:order val="85"/>
          <c:tx>
            <c:strRef>
              <c:f>Data!$C$92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Data!$F$92:$BC$92</c:f>
              <c:numCache>
                <c:formatCode>0.00</c:formatCode>
                <c:ptCount val="50"/>
              </c:numCache>
            </c:numRef>
          </c:val>
        </c:ser>
        <c:ser>
          <c:idx val="86"/>
          <c:order val="86"/>
          <c:tx>
            <c:strRef>
              <c:f>Data!$C$93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Data!$F$93:$BC$93</c:f>
              <c:numCache>
                <c:formatCode>0.00</c:formatCode>
                <c:ptCount val="50"/>
              </c:numCache>
            </c:numRef>
          </c:val>
        </c:ser>
        <c:ser>
          <c:idx val="87"/>
          <c:order val="87"/>
          <c:tx>
            <c:strRef>
              <c:f>Data!$C$94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Data!$F$94:$BC$94</c:f>
              <c:numCache>
                <c:formatCode>0.00</c:formatCode>
                <c:ptCount val="50"/>
              </c:numCache>
            </c:numRef>
          </c:val>
        </c:ser>
        <c:ser>
          <c:idx val="88"/>
          <c:order val="88"/>
          <c:tx>
            <c:strRef>
              <c:f>Data!$C$95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Data!$F$95:$BC$95</c:f>
              <c:numCache>
                <c:formatCode>0.00</c:formatCode>
                <c:ptCount val="50"/>
              </c:numCache>
            </c:numRef>
          </c:val>
        </c:ser>
        <c:ser>
          <c:idx val="89"/>
          <c:order val="89"/>
          <c:tx>
            <c:strRef>
              <c:f>Data!$C$96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Data!$F$96:$BC$96</c:f>
              <c:numCache>
                <c:formatCode>0.00</c:formatCode>
                <c:ptCount val="50"/>
              </c:numCache>
            </c:numRef>
          </c:val>
        </c:ser>
        <c:ser>
          <c:idx val="90"/>
          <c:order val="90"/>
          <c:tx>
            <c:strRef>
              <c:f>Data!$C$97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Data!$F$97:$BC$97</c:f>
              <c:numCache>
                <c:formatCode>0.00</c:formatCode>
                <c:ptCount val="50"/>
              </c:numCache>
            </c:numRef>
          </c:val>
        </c:ser>
        <c:ser>
          <c:idx val="91"/>
          <c:order val="91"/>
          <c:tx>
            <c:strRef>
              <c:f>Data!$C$98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Data!$F$98:$BC$98</c:f>
              <c:numCache>
                <c:formatCode>0.00</c:formatCode>
                <c:ptCount val="50"/>
              </c:numCache>
            </c:numRef>
          </c:val>
        </c:ser>
        <c:ser>
          <c:idx val="92"/>
          <c:order val="92"/>
          <c:tx>
            <c:strRef>
              <c:f>Data!$C$99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Data!$F$99:$BC$99</c:f>
              <c:numCache>
                <c:formatCode>0.00</c:formatCode>
                <c:ptCount val="50"/>
              </c:numCache>
            </c:numRef>
          </c:val>
        </c:ser>
        <c:ser>
          <c:idx val="93"/>
          <c:order val="93"/>
          <c:tx>
            <c:strRef>
              <c:f>Data!$C$100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Data!$F$100:$BC$100</c:f>
              <c:numCache>
                <c:formatCode>0.00</c:formatCode>
                <c:ptCount val="50"/>
              </c:numCache>
            </c:numRef>
          </c:val>
        </c:ser>
        <c:ser>
          <c:idx val="94"/>
          <c:order val="94"/>
          <c:tx>
            <c:strRef>
              <c:f>Data!$C$101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Data!$F$101:$BC$101</c:f>
              <c:numCache>
                <c:formatCode>0.00</c:formatCode>
                <c:ptCount val="50"/>
              </c:numCache>
            </c:numRef>
          </c:val>
        </c:ser>
        <c:ser>
          <c:idx val="95"/>
          <c:order val="95"/>
          <c:tx>
            <c:strRef>
              <c:f>Data!$C$102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Data!$F$102:$BC$102</c:f>
              <c:numCache>
                <c:formatCode>0.00</c:formatCode>
                <c:ptCount val="50"/>
              </c:numCache>
            </c:numRef>
          </c:val>
        </c:ser>
        <c:ser>
          <c:idx val="96"/>
          <c:order val="96"/>
          <c:tx>
            <c:strRef>
              <c:f>Data!$C$103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Data!$F$103:$BC$103</c:f>
              <c:numCache>
                <c:formatCode>0.00</c:formatCode>
                <c:ptCount val="50"/>
              </c:numCache>
            </c:numRef>
          </c:val>
        </c:ser>
        <c:ser>
          <c:idx val="97"/>
          <c:order val="97"/>
          <c:tx>
            <c:strRef>
              <c:f>Data!$C$104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Data!$F$104:$BC$104</c:f>
              <c:numCache>
                <c:formatCode>0.00</c:formatCode>
                <c:ptCount val="50"/>
              </c:numCache>
            </c:numRef>
          </c:val>
        </c:ser>
        <c:ser>
          <c:idx val="98"/>
          <c:order val="98"/>
          <c:tx>
            <c:strRef>
              <c:f>Data!$C$105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Data!$F$105:$BC$105</c:f>
              <c:numCache>
                <c:formatCode>0.00</c:formatCode>
                <c:ptCount val="50"/>
              </c:numCache>
            </c:numRef>
          </c:val>
        </c:ser>
        <c:ser>
          <c:idx val="99"/>
          <c:order val="99"/>
          <c:tx>
            <c:strRef>
              <c:f>Data!$C$106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Data!$F$106:$BC$106</c:f>
              <c:numCache>
                <c:formatCode>0.00</c:formatCode>
                <c:ptCount val="50"/>
              </c:numCache>
            </c:numRef>
          </c:val>
        </c:ser>
        <c:ser>
          <c:idx val="100"/>
          <c:order val="100"/>
          <c:tx>
            <c:strRef>
              <c:f>Data!$C$107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Data!$F$107:$BC$107</c:f>
              <c:numCache>
                <c:formatCode>0.00</c:formatCode>
                <c:ptCount val="50"/>
              </c:numCache>
            </c:numRef>
          </c:val>
        </c:ser>
        <c:ser>
          <c:idx val="101"/>
          <c:order val="101"/>
          <c:tx>
            <c:strRef>
              <c:f>Data!$C$108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Data!$F$108:$BC$108</c:f>
              <c:numCache>
                <c:formatCode>0.00</c:formatCode>
                <c:ptCount val="50"/>
              </c:numCache>
            </c:numRef>
          </c:val>
        </c:ser>
        <c:ser>
          <c:idx val="102"/>
          <c:order val="102"/>
          <c:tx>
            <c:strRef>
              <c:f>Data!$C$109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Data!$F$109:$BC$109</c:f>
              <c:numCache>
                <c:formatCode>0.00</c:formatCode>
                <c:ptCount val="50"/>
              </c:numCache>
            </c:numRef>
          </c:val>
        </c:ser>
        <c:ser>
          <c:idx val="103"/>
          <c:order val="103"/>
          <c:tx>
            <c:strRef>
              <c:f>Data!$C$110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Data!$F$110:$BC$110</c:f>
              <c:numCache>
                <c:formatCode>0.00</c:formatCode>
                <c:ptCount val="50"/>
              </c:numCache>
            </c:numRef>
          </c:val>
        </c:ser>
        <c:ser>
          <c:idx val="104"/>
          <c:order val="104"/>
          <c:tx>
            <c:strRef>
              <c:f>Data!$C$111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Data!$F$111:$BC$111</c:f>
              <c:numCache>
                <c:formatCode>0.00</c:formatCode>
                <c:ptCount val="50"/>
              </c:numCache>
            </c:numRef>
          </c:val>
        </c:ser>
        <c:ser>
          <c:idx val="105"/>
          <c:order val="105"/>
          <c:tx>
            <c:strRef>
              <c:f>Data!$C$112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Data!$F$112:$BC$112</c:f>
              <c:numCache>
                <c:formatCode>0.00</c:formatCode>
                <c:ptCount val="50"/>
              </c:numCache>
            </c:numRef>
          </c:val>
        </c:ser>
        <c:ser>
          <c:idx val="106"/>
          <c:order val="106"/>
          <c:tx>
            <c:strRef>
              <c:f>Data!$C$113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Data!$F$113:$BC$113</c:f>
              <c:numCache>
                <c:formatCode>0.00</c:formatCode>
                <c:ptCount val="50"/>
              </c:numCache>
            </c:numRef>
          </c:val>
        </c:ser>
        <c:ser>
          <c:idx val="107"/>
          <c:order val="107"/>
          <c:tx>
            <c:strRef>
              <c:f>Data!$C$114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Data!$F$114:$BC$114</c:f>
              <c:numCache>
                <c:formatCode>0.00</c:formatCode>
                <c:ptCount val="50"/>
              </c:numCache>
            </c:numRef>
          </c:val>
        </c:ser>
        <c:ser>
          <c:idx val="108"/>
          <c:order val="108"/>
          <c:tx>
            <c:strRef>
              <c:f>Data!$C$115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Data!$F$115:$BC$115</c:f>
              <c:numCache>
                <c:formatCode>0.00</c:formatCode>
                <c:ptCount val="50"/>
              </c:numCache>
            </c:numRef>
          </c:val>
        </c:ser>
        <c:ser>
          <c:idx val="109"/>
          <c:order val="109"/>
          <c:tx>
            <c:strRef>
              <c:f>Data!$C$116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Data!$F$116:$BC$116</c:f>
              <c:numCache>
                <c:formatCode>0.00</c:formatCode>
                <c:ptCount val="50"/>
              </c:numCache>
            </c:numRef>
          </c:val>
        </c:ser>
        <c:ser>
          <c:idx val="110"/>
          <c:order val="110"/>
          <c:tx>
            <c:strRef>
              <c:f>Data!$C$117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Data!$F$117:$BC$117</c:f>
              <c:numCache>
                <c:formatCode>0.00</c:formatCode>
                <c:ptCount val="50"/>
              </c:numCache>
            </c:numRef>
          </c:val>
        </c:ser>
        <c:ser>
          <c:idx val="111"/>
          <c:order val="111"/>
          <c:tx>
            <c:strRef>
              <c:f>Data!$C$118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Data!$F$118:$BC$118</c:f>
              <c:numCache>
                <c:formatCode>0.00</c:formatCode>
                <c:ptCount val="50"/>
              </c:numCache>
            </c:numRef>
          </c:val>
        </c:ser>
        <c:ser>
          <c:idx val="112"/>
          <c:order val="112"/>
          <c:tx>
            <c:strRef>
              <c:f>Data!$C$119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Data!$F$119:$BC$119</c:f>
              <c:numCache>
                <c:formatCode>0.00</c:formatCode>
                <c:ptCount val="50"/>
              </c:numCache>
            </c:numRef>
          </c:val>
        </c:ser>
        <c:ser>
          <c:idx val="113"/>
          <c:order val="113"/>
          <c:tx>
            <c:strRef>
              <c:f>Data!$C$120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Data!$F$120:$BC$120</c:f>
              <c:numCache>
                <c:formatCode>0.00</c:formatCode>
                <c:ptCount val="50"/>
              </c:numCache>
            </c:numRef>
          </c:val>
        </c:ser>
        <c:ser>
          <c:idx val="114"/>
          <c:order val="114"/>
          <c:tx>
            <c:strRef>
              <c:f>Data!$C$121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Data!$F$121:$BC$121</c:f>
              <c:numCache>
                <c:formatCode>0.00</c:formatCode>
                <c:ptCount val="50"/>
              </c:numCache>
            </c:numRef>
          </c:val>
        </c:ser>
        <c:ser>
          <c:idx val="115"/>
          <c:order val="115"/>
          <c:tx>
            <c:strRef>
              <c:f>Data!$C$122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Data!$F$122:$BC$122</c:f>
              <c:numCache>
                <c:formatCode>0.00</c:formatCode>
                <c:ptCount val="50"/>
              </c:numCache>
            </c:numRef>
          </c:val>
        </c:ser>
        <c:ser>
          <c:idx val="116"/>
          <c:order val="116"/>
          <c:tx>
            <c:strRef>
              <c:f>Data!$C$123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Data!$F$123:$BC$123</c:f>
              <c:numCache>
                <c:formatCode>0.00</c:formatCode>
                <c:ptCount val="50"/>
              </c:numCache>
            </c:numRef>
          </c:val>
        </c:ser>
        <c:ser>
          <c:idx val="117"/>
          <c:order val="117"/>
          <c:tx>
            <c:strRef>
              <c:f>Data!$C$124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Data!$F$124:$BC$124</c:f>
              <c:numCache>
                <c:formatCode>0.00</c:formatCode>
                <c:ptCount val="50"/>
              </c:numCache>
            </c:numRef>
          </c:val>
        </c:ser>
        <c:ser>
          <c:idx val="118"/>
          <c:order val="118"/>
          <c:tx>
            <c:strRef>
              <c:f>Data!$C$125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Data!$F$125:$BC$125</c:f>
              <c:numCache>
                <c:formatCode>0.00</c:formatCode>
                <c:ptCount val="50"/>
              </c:numCache>
            </c:numRef>
          </c:val>
        </c:ser>
        <c:ser>
          <c:idx val="119"/>
          <c:order val="119"/>
          <c:tx>
            <c:strRef>
              <c:f>Data!$C$126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Data!$F$126:$BC$126</c:f>
              <c:numCache>
                <c:formatCode>0.00</c:formatCode>
                <c:ptCount val="50"/>
              </c:numCache>
            </c:numRef>
          </c:val>
        </c:ser>
        <c:ser>
          <c:idx val="120"/>
          <c:order val="120"/>
          <c:tx>
            <c:strRef>
              <c:f>Data!$C$127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Data!$F$127:$BC$127</c:f>
              <c:numCache>
                <c:formatCode>0.00</c:formatCode>
                <c:ptCount val="50"/>
              </c:numCache>
            </c:numRef>
          </c:val>
        </c:ser>
        <c:ser>
          <c:idx val="121"/>
          <c:order val="121"/>
          <c:tx>
            <c:strRef>
              <c:f>Data!$C$128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Data!$F$128:$BC$128</c:f>
              <c:numCache>
                <c:formatCode>0.00</c:formatCode>
                <c:ptCount val="50"/>
              </c:numCache>
            </c:numRef>
          </c:val>
        </c:ser>
        <c:ser>
          <c:idx val="122"/>
          <c:order val="122"/>
          <c:tx>
            <c:strRef>
              <c:f>Data!$C$129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Data!$F$129:$BC$129</c:f>
              <c:numCache>
                <c:formatCode>0.00</c:formatCode>
                <c:ptCount val="50"/>
              </c:numCache>
            </c:numRef>
          </c:val>
        </c:ser>
        <c:ser>
          <c:idx val="123"/>
          <c:order val="123"/>
          <c:tx>
            <c:strRef>
              <c:f>Data!$C$130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Data!$F$130:$BC$130</c:f>
              <c:numCache>
                <c:formatCode>0.00</c:formatCode>
                <c:ptCount val="50"/>
              </c:numCache>
            </c:numRef>
          </c:val>
        </c:ser>
        <c:ser>
          <c:idx val="124"/>
          <c:order val="124"/>
          <c:tx>
            <c:strRef>
              <c:f>Data!$C$131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Data!$F$131:$BC$131</c:f>
              <c:numCache>
                <c:formatCode>0.00</c:formatCode>
                <c:ptCount val="50"/>
              </c:numCache>
            </c:numRef>
          </c:val>
        </c:ser>
        <c:ser>
          <c:idx val="125"/>
          <c:order val="125"/>
          <c:tx>
            <c:strRef>
              <c:f>Data!$C$132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Data!$F$132:$BC$132</c:f>
              <c:numCache>
                <c:formatCode>0.00</c:formatCode>
                <c:ptCount val="50"/>
              </c:numCache>
            </c:numRef>
          </c:val>
        </c:ser>
        <c:ser>
          <c:idx val="126"/>
          <c:order val="126"/>
          <c:tx>
            <c:strRef>
              <c:f>Data!$C$133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Data!$F$133:$BC$133</c:f>
              <c:numCache>
                <c:formatCode>0.00</c:formatCode>
                <c:ptCount val="50"/>
              </c:numCache>
            </c:numRef>
          </c:val>
        </c:ser>
        <c:ser>
          <c:idx val="127"/>
          <c:order val="127"/>
          <c:tx>
            <c:strRef>
              <c:f>Data!$C$134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Data!$F$134:$BC$134</c:f>
              <c:numCache>
                <c:formatCode>0.00</c:formatCode>
                <c:ptCount val="50"/>
              </c:numCache>
            </c:numRef>
          </c:val>
        </c:ser>
        <c:ser>
          <c:idx val="128"/>
          <c:order val="128"/>
          <c:tx>
            <c:strRef>
              <c:f>Data!$C$135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Data!$F$135:$BC$135</c:f>
              <c:numCache>
                <c:formatCode>0.00</c:formatCode>
                <c:ptCount val="50"/>
              </c:numCache>
            </c:numRef>
          </c:val>
        </c:ser>
        <c:ser>
          <c:idx val="129"/>
          <c:order val="129"/>
          <c:tx>
            <c:strRef>
              <c:f>Data!$C$136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Data!$F$136:$BC$136</c:f>
              <c:numCache>
                <c:formatCode>0.00</c:formatCode>
                <c:ptCount val="50"/>
              </c:numCache>
            </c:numRef>
          </c:val>
        </c:ser>
        <c:ser>
          <c:idx val="130"/>
          <c:order val="130"/>
          <c:tx>
            <c:strRef>
              <c:f>Data!$C$137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Data!$F$137:$BC$137</c:f>
              <c:numCache>
                <c:formatCode>0.00</c:formatCode>
                <c:ptCount val="50"/>
              </c:numCache>
            </c:numRef>
          </c:val>
        </c:ser>
        <c:ser>
          <c:idx val="131"/>
          <c:order val="131"/>
          <c:tx>
            <c:strRef>
              <c:f>Data!$C$138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Data!$F$138:$BC$138</c:f>
              <c:numCache>
                <c:formatCode>0.00</c:formatCode>
                <c:ptCount val="50"/>
              </c:numCache>
            </c:numRef>
          </c:val>
        </c:ser>
        <c:ser>
          <c:idx val="132"/>
          <c:order val="132"/>
          <c:tx>
            <c:strRef>
              <c:f>Data!$C$139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Data!$F$139:$BC$139</c:f>
              <c:numCache>
                <c:formatCode>0.00</c:formatCode>
                <c:ptCount val="50"/>
              </c:numCache>
            </c:numRef>
          </c:val>
        </c:ser>
        <c:ser>
          <c:idx val="133"/>
          <c:order val="133"/>
          <c:tx>
            <c:strRef>
              <c:f>Data!$C$140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Data!$F$140:$BC$140</c:f>
              <c:numCache>
                <c:formatCode>0.00</c:formatCode>
                <c:ptCount val="50"/>
              </c:numCache>
            </c:numRef>
          </c:val>
        </c:ser>
        <c:ser>
          <c:idx val="134"/>
          <c:order val="134"/>
          <c:tx>
            <c:strRef>
              <c:f>Data!$C$141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Data!$F$141:$BC$141</c:f>
              <c:numCache>
                <c:formatCode>0.00</c:formatCode>
                <c:ptCount val="50"/>
              </c:numCache>
            </c:numRef>
          </c:val>
        </c:ser>
        <c:ser>
          <c:idx val="135"/>
          <c:order val="135"/>
          <c:tx>
            <c:strRef>
              <c:f>Data!$C$142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Data!$F$142:$BC$142</c:f>
              <c:numCache>
                <c:formatCode>0.00</c:formatCode>
                <c:ptCount val="50"/>
              </c:numCache>
            </c:numRef>
          </c:val>
        </c:ser>
        <c:ser>
          <c:idx val="136"/>
          <c:order val="136"/>
          <c:tx>
            <c:strRef>
              <c:f>Data!$C$143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Data!$F$143:$BC$143</c:f>
              <c:numCache>
                <c:formatCode>0.00</c:formatCode>
                <c:ptCount val="50"/>
              </c:numCache>
            </c:numRef>
          </c:val>
        </c:ser>
        <c:ser>
          <c:idx val="137"/>
          <c:order val="137"/>
          <c:tx>
            <c:strRef>
              <c:f>Data!$C$144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Data!$F$144:$BC$144</c:f>
              <c:numCache>
                <c:formatCode>0.00</c:formatCode>
                <c:ptCount val="50"/>
              </c:numCache>
            </c:numRef>
          </c:val>
        </c:ser>
        <c:ser>
          <c:idx val="138"/>
          <c:order val="138"/>
          <c:tx>
            <c:strRef>
              <c:f>Data!$C$145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Data!$F$145:$BC$145</c:f>
              <c:numCache>
                <c:formatCode>0.00</c:formatCode>
                <c:ptCount val="50"/>
              </c:numCache>
            </c:numRef>
          </c:val>
        </c:ser>
        <c:ser>
          <c:idx val="139"/>
          <c:order val="139"/>
          <c:tx>
            <c:strRef>
              <c:f>Data!$C$146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Data!$F$146:$BC$146</c:f>
              <c:numCache>
                <c:formatCode>0.00</c:formatCode>
                <c:ptCount val="50"/>
              </c:numCache>
            </c:numRef>
          </c:val>
        </c:ser>
        <c:ser>
          <c:idx val="140"/>
          <c:order val="140"/>
          <c:tx>
            <c:strRef>
              <c:f>Data!$C$147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Data!$F$147:$BC$147</c:f>
              <c:numCache>
                <c:formatCode>0.00</c:formatCode>
                <c:ptCount val="50"/>
              </c:numCache>
            </c:numRef>
          </c:val>
        </c:ser>
        <c:ser>
          <c:idx val="141"/>
          <c:order val="141"/>
          <c:tx>
            <c:strRef>
              <c:f>Data!$C$148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Data!$F$148:$BC$148</c:f>
              <c:numCache>
                <c:formatCode>0.00</c:formatCode>
                <c:ptCount val="50"/>
              </c:numCache>
            </c:numRef>
          </c:val>
        </c:ser>
        <c:ser>
          <c:idx val="142"/>
          <c:order val="142"/>
          <c:tx>
            <c:strRef>
              <c:f>Data!$C$149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Data!$F$149:$BC$149</c:f>
              <c:numCache>
                <c:formatCode>0.00</c:formatCode>
                <c:ptCount val="50"/>
              </c:numCache>
            </c:numRef>
          </c:val>
        </c:ser>
        <c:ser>
          <c:idx val="143"/>
          <c:order val="143"/>
          <c:tx>
            <c:strRef>
              <c:f>Data!$C$150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Data!$F$150:$BC$150</c:f>
              <c:numCache>
                <c:formatCode>0.00</c:formatCode>
                <c:ptCount val="50"/>
              </c:numCache>
            </c:numRef>
          </c:val>
        </c:ser>
        <c:ser>
          <c:idx val="144"/>
          <c:order val="144"/>
          <c:tx>
            <c:strRef>
              <c:f>Data!$C$151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Data!$F$151:$BC$151</c:f>
              <c:numCache>
                <c:formatCode>0.00</c:formatCode>
                <c:ptCount val="50"/>
              </c:numCache>
            </c:numRef>
          </c:val>
        </c:ser>
        <c:ser>
          <c:idx val="145"/>
          <c:order val="145"/>
          <c:tx>
            <c:strRef>
              <c:f>Data!$C$152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Data!$F$152:$BC$152</c:f>
              <c:numCache>
                <c:formatCode>0.00</c:formatCode>
                <c:ptCount val="50"/>
              </c:numCache>
            </c:numRef>
          </c:val>
        </c:ser>
        <c:ser>
          <c:idx val="146"/>
          <c:order val="146"/>
          <c:tx>
            <c:strRef>
              <c:f>Data!$C$153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Data!$F$153:$BC$153</c:f>
              <c:numCache>
                <c:formatCode>0.00</c:formatCode>
                <c:ptCount val="50"/>
              </c:numCache>
            </c:numRef>
          </c:val>
        </c:ser>
        <c:ser>
          <c:idx val="147"/>
          <c:order val="147"/>
          <c:tx>
            <c:strRef>
              <c:f>Data!$C$154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Data!$F$154:$BC$154</c:f>
              <c:numCache>
                <c:formatCode>0.00</c:formatCode>
                <c:ptCount val="50"/>
              </c:numCache>
            </c:numRef>
          </c:val>
        </c:ser>
        <c:ser>
          <c:idx val="148"/>
          <c:order val="148"/>
          <c:tx>
            <c:strRef>
              <c:f>Data!$C$155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Data!$F$155:$BC$155</c:f>
              <c:numCache>
                <c:formatCode>0.00</c:formatCode>
                <c:ptCount val="50"/>
              </c:numCache>
            </c:numRef>
          </c:val>
        </c:ser>
        <c:ser>
          <c:idx val="149"/>
          <c:order val="149"/>
          <c:tx>
            <c:strRef>
              <c:f>Data!$C$156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Data!$F$156:$BC$156</c:f>
              <c:numCache>
                <c:formatCode>0.00</c:formatCode>
                <c:ptCount val="50"/>
              </c:numCache>
            </c:numRef>
          </c:val>
        </c:ser>
        <c:ser>
          <c:idx val="150"/>
          <c:order val="150"/>
          <c:tx>
            <c:strRef>
              <c:f>Data!$C$157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Data!$F$157:$BC$157</c:f>
              <c:numCache>
                <c:formatCode>0.00</c:formatCode>
                <c:ptCount val="50"/>
              </c:numCache>
            </c:numRef>
          </c:val>
        </c:ser>
        <c:ser>
          <c:idx val="151"/>
          <c:order val="151"/>
          <c:tx>
            <c:strRef>
              <c:f>Data!$C$158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Data!$F$158:$BC$158</c:f>
              <c:numCache>
                <c:formatCode>0.00</c:formatCode>
                <c:ptCount val="50"/>
              </c:numCache>
            </c:numRef>
          </c:val>
        </c:ser>
        <c:ser>
          <c:idx val="152"/>
          <c:order val="152"/>
          <c:tx>
            <c:strRef>
              <c:f>Data!$C$159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Data!$F$159:$BC$159</c:f>
              <c:numCache>
                <c:formatCode>0.00</c:formatCode>
                <c:ptCount val="50"/>
              </c:numCache>
            </c:numRef>
          </c:val>
        </c:ser>
        <c:ser>
          <c:idx val="153"/>
          <c:order val="153"/>
          <c:tx>
            <c:strRef>
              <c:f>Data!$C$160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Data!$F$160:$BC$160</c:f>
              <c:numCache>
                <c:formatCode>0.00</c:formatCode>
                <c:ptCount val="50"/>
              </c:numCache>
            </c:numRef>
          </c:val>
        </c:ser>
        <c:ser>
          <c:idx val="154"/>
          <c:order val="154"/>
          <c:tx>
            <c:strRef>
              <c:f>Data!$C$161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Data!$F$161:$BC$161</c:f>
              <c:numCache>
                <c:formatCode>0.00</c:formatCode>
                <c:ptCount val="50"/>
              </c:numCache>
            </c:numRef>
          </c:val>
        </c:ser>
        <c:ser>
          <c:idx val="155"/>
          <c:order val="155"/>
          <c:tx>
            <c:strRef>
              <c:f>Data!$C$162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Data!$F$162:$BC$162</c:f>
              <c:numCache>
                <c:formatCode>0.00</c:formatCode>
                <c:ptCount val="50"/>
              </c:numCache>
            </c:numRef>
          </c:val>
        </c:ser>
        <c:ser>
          <c:idx val="156"/>
          <c:order val="156"/>
          <c:tx>
            <c:strRef>
              <c:f>Data!$C$163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Data!$F$163:$BC$163</c:f>
              <c:numCache>
                <c:formatCode>0.00</c:formatCode>
                <c:ptCount val="50"/>
              </c:numCache>
            </c:numRef>
          </c:val>
        </c:ser>
        <c:ser>
          <c:idx val="157"/>
          <c:order val="157"/>
          <c:tx>
            <c:strRef>
              <c:f>Data!$C$164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Data!$F$164:$BC$164</c:f>
              <c:numCache>
                <c:formatCode>0.00</c:formatCode>
                <c:ptCount val="50"/>
              </c:numCache>
            </c:numRef>
          </c:val>
        </c:ser>
        <c:ser>
          <c:idx val="158"/>
          <c:order val="158"/>
          <c:tx>
            <c:strRef>
              <c:f>Data!$C$165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Data!$F$165:$BC$165</c:f>
              <c:numCache>
                <c:formatCode>0.00</c:formatCode>
                <c:ptCount val="50"/>
              </c:numCache>
            </c:numRef>
          </c:val>
        </c:ser>
        <c:ser>
          <c:idx val="159"/>
          <c:order val="159"/>
          <c:tx>
            <c:strRef>
              <c:f>Data!$C$166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Data!$F$166:$BC$166</c:f>
              <c:numCache>
                <c:formatCode>0.00</c:formatCode>
                <c:ptCount val="50"/>
              </c:numCache>
            </c:numRef>
          </c:val>
        </c:ser>
        <c:ser>
          <c:idx val="160"/>
          <c:order val="160"/>
          <c:tx>
            <c:strRef>
              <c:f>Data!$C$167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Data!$F$167:$BC$167</c:f>
              <c:numCache>
                <c:formatCode>0.00</c:formatCode>
                <c:ptCount val="50"/>
              </c:numCache>
            </c:numRef>
          </c:val>
        </c:ser>
        <c:ser>
          <c:idx val="161"/>
          <c:order val="161"/>
          <c:tx>
            <c:strRef>
              <c:f>Data!$C$168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Data!$F$168:$BC$168</c:f>
              <c:numCache>
                <c:formatCode>0.00</c:formatCode>
                <c:ptCount val="50"/>
              </c:numCache>
            </c:numRef>
          </c:val>
        </c:ser>
        <c:ser>
          <c:idx val="162"/>
          <c:order val="162"/>
          <c:tx>
            <c:strRef>
              <c:f>Data!$C$169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Data!$F$169:$BC$169</c:f>
              <c:numCache>
                <c:formatCode>0.00</c:formatCode>
                <c:ptCount val="50"/>
              </c:numCache>
            </c:numRef>
          </c:val>
        </c:ser>
        <c:ser>
          <c:idx val="163"/>
          <c:order val="163"/>
          <c:tx>
            <c:strRef>
              <c:f>Data!$C$170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Data!$F$170:$BC$170</c:f>
              <c:numCache>
                <c:formatCode>0.00</c:formatCode>
                <c:ptCount val="50"/>
              </c:numCache>
            </c:numRef>
          </c:val>
        </c:ser>
        <c:ser>
          <c:idx val="164"/>
          <c:order val="164"/>
          <c:tx>
            <c:strRef>
              <c:f>Data!$C$171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Data!$F$171:$BC$171</c:f>
              <c:numCache>
                <c:formatCode>0.00</c:formatCode>
                <c:ptCount val="50"/>
              </c:numCache>
            </c:numRef>
          </c:val>
        </c:ser>
        <c:ser>
          <c:idx val="165"/>
          <c:order val="165"/>
          <c:tx>
            <c:strRef>
              <c:f>Data!$C$172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Data!$F$172:$BC$172</c:f>
              <c:numCache>
                <c:formatCode>0.00</c:formatCode>
                <c:ptCount val="50"/>
              </c:numCache>
            </c:numRef>
          </c:val>
        </c:ser>
        <c:ser>
          <c:idx val="166"/>
          <c:order val="166"/>
          <c:tx>
            <c:strRef>
              <c:f>Data!$C$173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Data!$F$173:$BC$173</c:f>
              <c:numCache>
                <c:formatCode>0.00</c:formatCode>
                <c:ptCount val="50"/>
              </c:numCache>
            </c:numRef>
          </c:val>
        </c:ser>
        <c:ser>
          <c:idx val="167"/>
          <c:order val="167"/>
          <c:tx>
            <c:strRef>
              <c:f>Data!$C$174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Data!$F$174:$BC$174</c:f>
              <c:numCache>
                <c:formatCode>0.00</c:formatCode>
                <c:ptCount val="50"/>
              </c:numCache>
            </c:numRef>
          </c:val>
        </c:ser>
        <c:ser>
          <c:idx val="168"/>
          <c:order val="168"/>
          <c:tx>
            <c:strRef>
              <c:f>Data!$C$175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Data!$F$175:$BC$175</c:f>
              <c:numCache>
                <c:formatCode>0.00</c:formatCode>
                <c:ptCount val="50"/>
              </c:numCache>
            </c:numRef>
          </c:val>
        </c:ser>
        <c:ser>
          <c:idx val="169"/>
          <c:order val="169"/>
          <c:tx>
            <c:strRef>
              <c:f>Data!$C$176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Data!$F$176:$BC$176</c:f>
              <c:numCache>
                <c:formatCode>0.00</c:formatCode>
                <c:ptCount val="50"/>
              </c:numCache>
            </c:numRef>
          </c:val>
        </c:ser>
        <c:ser>
          <c:idx val="170"/>
          <c:order val="170"/>
          <c:tx>
            <c:strRef>
              <c:f>Data!$C$177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Data!$F$177:$BC$177</c:f>
              <c:numCache>
                <c:formatCode>0.00</c:formatCode>
                <c:ptCount val="50"/>
              </c:numCache>
            </c:numRef>
          </c:val>
        </c:ser>
        <c:ser>
          <c:idx val="171"/>
          <c:order val="171"/>
          <c:tx>
            <c:strRef>
              <c:f>Data!$C$178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Data!$F$178:$BC$178</c:f>
              <c:numCache>
                <c:formatCode>0.00</c:formatCode>
                <c:ptCount val="50"/>
              </c:numCache>
            </c:numRef>
          </c:val>
        </c:ser>
        <c:ser>
          <c:idx val="172"/>
          <c:order val="172"/>
          <c:tx>
            <c:strRef>
              <c:f>Data!$C$179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Data!$F$179:$BC$179</c:f>
              <c:numCache>
                <c:formatCode>0.00</c:formatCode>
                <c:ptCount val="50"/>
              </c:numCache>
            </c:numRef>
          </c:val>
        </c:ser>
        <c:ser>
          <c:idx val="173"/>
          <c:order val="173"/>
          <c:tx>
            <c:strRef>
              <c:f>Data!$C$180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Data!$F$180:$BC$180</c:f>
              <c:numCache>
                <c:formatCode>0.00</c:formatCode>
                <c:ptCount val="50"/>
              </c:numCache>
            </c:numRef>
          </c:val>
        </c:ser>
        <c:ser>
          <c:idx val="174"/>
          <c:order val="174"/>
          <c:tx>
            <c:strRef>
              <c:f>Data!$C$181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Data!$F$181:$BC$181</c:f>
              <c:numCache>
                <c:formatCode>0.00</c:formatCode>
                <c:ptCount val="50"/>
              </c:numCache>
            </c:numRef>
          </c:val>
        </c:ser>
        <c:ser>
          <c:idx val="175"/>
          <c:order val="175"/>
          <c:tx>
            <c:strRef>
              <c:f>Data!$C$182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Data!$F$182:$BC$182</c:f>
              <c:numCache>
                <c:formatCode>0.00</c:formatCode>
                <c:ptCount val="50"/>
              </c:numCache>
            </c:numRef>
          </c:val>
        </c:ser>
        <c:ser>
          <c:idx val="176"/>
          <c:order val="176"/>
          <c:tx>
            <c:strRef>
              <c:f>Data!$C$183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Data!$F$183:$BC$183</c:f>
              <c:numCache>
                <c:formatCode>0.00</c:formatCode>
                <c:ptCount val="50"/>
              </c:numCache>
            </c:numRef>
          </c:val>
        </c:ser>
        <c:ser>
          <c:idx val="177"/>
          <c:order val="177"/>
          <c:tx>
            <c:strRef>
              <c:f>Data!$C$184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Data!$F$184:$BC$184</c:f>
              <c:numCache>
                <c:formatCode>0.00</c:formatCode>
                <c:ptCount val="50"/>
              </c:numCache>
            </c:numRef>
          </c:val>
        </c:ser>
        <c:ser>
          <c:idx val="178"/>
          <c:order val="178"/>
          <c:tx>
            <c:strRef>
              <c:f>Data!$C$185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Data!$F$185:$BC$185</c:f>
              <c:numCache>
                <c:formatCode>0.00</c:formatCode>
                <c:ptCount val="50"/>
              </c:numCache>
            </c:numRef>
          </c:val>
        </c:ser>
        <c:ser>
          <c:idx val="179"/>
          <c:order val="179"/>
          <c:tx>
            <c:strRef>
              <c:f>Data!$C$186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Data!$F$186:$BC$186</c:f>
              <c:numCache>
                <c:formatCode>0.00</c:formatCode>
                <c:ptCount val="50"/>
              </c:numCache>
            </c:numRef>
          </c:val>
        </c:ser>
        <c:ser>
          <c:idx val="180"/>
          <c:order val="180"/>
          <c:tx>
            <c:strRef>
              <c:f>Data!$C$187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Data!$F$187:$BC$187</c:f>
              <c:numCache>
                <c:formatCode>0.00</c:formatCode>
                <c:ptCount val="50"/>
              </c:numCache>
            </c:numRef>
          </c:val>
        </c:ser>
        <c:ser>
          <c:idx val="181"/>
          <c:order val="181"/>
          <c:tx>
            <c:strRef>
              <c:f>Data!$C$188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Data!$F$188:$BC$188</c:f>
              <c:numCache>
                <c:formatCode>0.00</c:formatCode>
                <c:ptCount val="50"/>
              </c:numCache>
            </c:numRef>
          </c:val>
        </c:ser>
        <c:ser>
          <c:idx val="182"/>
          <c:order val="182"/>
          <c:tx>
            <c:strRef>
              <c:f>Data!$C$189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Data!$F$189:$BC$189</c:f>
              <c:numCache>
                <c:formatCode>0.00</c:formatCode>
                <c:ptCount val="50"/>
              </c:numCache>
            </c:numRef>
          </c:val>
        </c:ser>
        <c:ser>
          <c:idx val="183"/>
          <c:order val="183"/>
          <c:tx>
            <c:strRef>
              <c:f>Data!$C$190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Data!$F$190:$BC$190</c:f>
              <c:numCache>
                <c:formatCode>0.00</c:formatCode>
                <c:ptCount val="50"/>
              </c:numCache>
            </c:numRef>
          </c:val>
        </c:ser>
        <c:ser>
          <c:idx val="184"/>
          <c:order val="184"/>
          <c:tx>
            <c:strRef>
              <c:f>Data!$C$191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Data!$F$191:$BC$191</c:f>
              <c:numCache>
                <c:formatCode>0.00</c:formatCode>
                <c:ptCount val="50"/>
              </c:numCache>
            </c:numRef>
          </c:val>
        </c:ser>
        <c:ser>
          <c:idx val="185"/>
          <c:order val="185"/>
          <c:tx>
            <c:strRef>
              <c:f>Data!$C$192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Data!$F$192:$BC$192</c:f>
              <c:numCache>
                <c:formatCode>0.00</c:formatCode>
                <c:ptCount val="50"/>
              </c:numCache>
            </c:numRef>
          </c:val>
        </c:ser>
        <c:ser>
          <c:idx val="186"/>
          <c:order val="186"/>
          <c:tx>
            <c:strRef>
              <c:f>Data!$C$193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Data!$F$193:$BC$193</c:f>
              <c:numCache>
                <c:formatCode>0.00</c:formatCode>
                <c:ptCount val="50"/>
              </c:numCache>
            </c:numRef>
          </c:val>
        </c:ser>
        <c:ser>
          <c:idx val="187"/>
          <c:order val="187"/>
          <c:tx>
            <c:strRef>
              <c:f>Data!$C$194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Data!$F$194:$BC$194</c:f>
              <c:numCache>
                <c:formatCode>0.00</c:formatCode>
                <c:ptCount val="50"/>
              </c:numCache>
            </c:numRef>
          </c:val>
        </c:ser>
        <c:ser>
          <c:idx val="188"/>
          <c:order val="188"/>
          <c:tx>
            <c:strRef>
              <c:f>Data!$C$195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Data!$F$195:$BC$195</c:f>
              <c:numCache>
                <c:formatCode>0.00</c:formatCode>
                <c:ptCount val="50"/>
              </c:numCache>
            </c:numRef>
          </c:val>
        </c:ser>
        <c:ser>
          <c:idx val="189"/>
          <c:order val="189"/>
          <c:tx>
            <c:strRef>
              <c:f>Data!$C$196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Data!$F$196:$BC$196</c:f>
              <c:numCache>
                <c:formatCode>0.00</c:formatCode>
                <c:ptCount val="50"/>
              </c:numCache>
            </c:numRef>
          </c:val>
        </c:ser>
        <c:ser>
          <c:idx val="190"/>
          <c:order val="190"/>
          <c:tx>
            <c:strRef>
              <c:f>Data!$C$197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Data!$F$197:$BC$197</c:f>
              <c:numCache>
                <c:formatCode>0.00</c:formatCode>
                <c:ptCount val="50"/>
              </c:numCache>
            </c:numRef>
          </c:val>
        </c:ser>
        <c:ser>
          <c:idx val="191"/>
          <c:order val="191"/>
          <c:tx>
            <c:strRef>
              <c:f>Data!$C$198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Data!$F$198:$BC$198</c:f>
              <c:numCache>
                <c:formatCode>0.00</c:formatCode>
                <c:ptCount val="50"/>
              </c:numCache>
            </c:numRef>
          </c:val>
        </c:ser>
        <c:ser>
          <c:idx val="192"/>
          <c:order val="192"/>
          <c:tx>
            <c:strRef>
              <c:f>Data!$C$199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Data!$F$199:$BC$199</c:f>
              <c:numCache>
                <c:formatCode>0.00</c:formatCode>
                <c:ptCount val="50"/>
              </c:numCache>
            </c:numRef>
          </c:val>
        </c:ser>
        <c:ser>
          <c:idx val="193"/>
          <c:order val="193"/>
          <c:tx>
            <c:strRef>
              <c:f>Data!$C$200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Data!$F$200:$BC$200</c:f>
              <c:numCache>
                <c:formatCode>0.00</c:formatCode>
                <c:ptCount val="50"/>
              </c:numCache>
            </c:numRef>
          </c:val>
        </c:ser>
        <c:ser>
          <c:idx val="194"/>
          <c:order val="194"/>
          <c:tx>
            <c:strRef>
              <c:f>Data!$C$201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Data!$F$201:$BC$201</c:f>
              <c:numCache>
                <c:formatCode>0.00</c:formatCode>
                <c:ptCount val="50"/>
              </c:numCache>
            </c:numRef>
          </c:val>
        </c:ser>
        <c:ser>
          <c:idx val="195"/>
          <c:order val="195"/>
          <c:tx>
            <c:strRef>
              <c:f>Data!$C$202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Data!$F$202:$BC$202</c:f>
              <c:numCache>
                <c:formatCode>0.00</c:formatCode>
                <c:ptCount val="50"/>
              </c:numCache>
            </c:numRef>
          </c:val>
        </c:ser>
        <c:ser>
          <c:idx val="196"/>
          <c:order val="196"/>
          <c:tx>
            <c:strRef>
              <c:f>Data!$C$203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Data!$F$203:$BC$203</c:f>
              <c:numCache>
                <c:formatCode>0.00</c:formatCode>
                <c:ptCount val="50"/>
              </c:numCache>
            </c:numRef>
          </c:val>
        </c:ser>
        <c:ser>
          <c:idx val="197"/>
          <c:order val="197"/>
          <c:tx>
            <c:strRef>
              <c:f>Data!$C$204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Data!$F$204:$BC$204</c:f>
              <c:numCache>
                <c:formatCode>0.00</c:formatCode>
                <c:ptCount val="50"/>
              </c:numCache>
            </c:numRef>
          </c:val>
        </c:ser>
        <c:ser>
          <c:idx val="198"/>
          <c:order val="198"/>
          <c:tx>
            <c:strRef>
              <c:f>Data!$C$205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Data!$F$205:$BC$205</c:f>
              <c:numCache>
                <c:formatCode>0.00</c:formatCode>
                <c:ptCount val="50"/>
              </c:numCache>
            </c:numRef>
          </c:val>
        </c:ser>
        <c:ser>
          <c:idx val="199"/>
          <c:order val="199"/>
          <c:tx>
            <c:strRef>
              <c:f>Data!$C$206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Data!$F$5:$BC$6</c:f>
              <c:multiLvlStrCache>
                <c:ptCount val="50"/>
                <c:lvl>
                  <c:pt idx="0">
                    <c:v>&lt;Insert Step&gt;</c:v>
                  </c:pt>
                  <c:pt idx="1">
                    <c:v>&lt;Insert Step&gt;</c:v>
                  </c:pt>
                  <c:pt idx="2">
                    <c:v>&lt;Insert Step&gt;</c:v>
                  </c:pt>
                  <c:pt idx="3">
                    <c:v>&lt;Insert Step&gt;</c:v>
                  </c:pt>
                  <c:pt idx="4">
                    <c:v>&lt;Insert Step&gt;</c:v>
                  </c:pt>
                  <c:pt idx="5">
                    <c:v>&lt;Insert Step&gt;</c:v>
                  </c:pt>
                  <c:pt idx="6">
                    <c:v>&lt;Insert Step&gt;</c:v>
                  </c:pt>
                  <c:pt idx="7">
                    <c:v>&lt;Insert Step&gt;</c:v>
                  </c:pt>
                  <c:pt idx="8">
                    <c:v>&lt;Insert Step&gt;</c:v>
                  </c:pt>
                  <c:pt idx="9">
                    <c:v>&lt;Insert Step&gt;</c:v>
                  </c:pt>
                  <c:pt idx="10">
                    <c:v>&lt;Insert Step&gt;</c:v>
                  </c:pt>
                  <c:pt idx="11">
                    <c:v>&lt;Insert Step&gt;</c:v>
                  </c:pt>
                  <c:pt idx="12">
                    <c:v>&lt;Insert Step&gt;</c:v>
                  </c:pt>
                  <c:pt idx="13">
                    <c:v>&lt;Insert Step&gt;</c:v>
                  </c:pt>
                  <c:pt idx="14">
                    <c:v>&lt;Insert Step&gt;</c:v>
                  </c:pt>
                  <c:pt idx="15">
                    <c:v>&lt;Insert Step&gt;</c:v>
                  </c:pt>
                  <c:pt idx="16">
                    <c:v>&lt;Insert Step&gt;</c:v>
                  </c:pt>
                  <c:pt idx="17">
                    <c:v>&lt;Insert Step&gt;</c:v>
                  </c:pt>
                  <c:pt idx="18">
                    <c:v>&lt;Insert Step&gt;</c:v>
                  </c:pt>
                  <c:pt idx="19">
                    <c:v>&lt;Insert Step&gt;</c:v>
                  </c:pt>
                  <c:pt idx="20">
                    <c:v>&lt;Insert Step&gt;</c:v>
                  </c:pt>
                  <c:pt idx="21">
                    <c:v>&lt;Insert Step&gt;</c:v>
                  </c:pt>
                  <c:pt idx="22">
                    <c:v>&lt;Insert Step&gt;</c:v>
                  </c:pt>
                  <c:pt idx="23">
                    <c:v>&lt;Insert Step&gt;</c:v>
                  </c:pt>
                  <c:pt idx="24">
                    <c:v>&lt;Insert Step&gt;</c:v>
                  </c:pt>
                  <c:pt idx="25">
                    <c:v>&lt;Insert Step&gt;</c:v>
                  </c:pt>
                  <c:pt idx="26">
                    <c:v>&lt;Insert Step&gt;</c:v>
                  </c:pt>
                  <c:pt idx="27">
                    <c:v>&lt;Insert Step&gt;</c:v>
                  </c:pt>
                  <c:pt idx="28">
                    <c:v>&lt;Insert Step&gt;</c:v>
                  </c:pt>
                  <c:pt idx="29">
                    <c:v>&lt;Insert Step&gt;</c:v>
                  </c:pt>
                  <c:pt idx="30">
                    <c:v>&lt;Insert Step&gt;</c:v>
                  </c:pt>
                  <c:pt idx="31">
                    <c:v>&lt;Insert Step&gt;</c:v>
                  </c:pt>
                  <c:pt idx="32">
                    <c:v>&lt;Insert Step&gt;</c:v>
                  </c:pt>
                  <c:pt idx="33">
                    <c:v>&lt;Insert Step&gt;</c:v>
                  </c:pt>
                  <c:pt idx="34">
                    <c:v>&lt;Insert Step&gt;</c:v>
                  </c:pt>
                  <c:pt idx="35">
                    <c:v>&lt;Insert Step&gt;</c:v>
                  </c:pt>
                  <c:pt idx="36">
                    <c:v>&lt;Insert Step&gt;</c:v>
                  </c:pt>
                  <c:pt idx="37">
                    <c:v>&lt;Insert Step&gt;</c:v>
                  </c:pt>
                  <c:pt idx="38">
                    <c:v>&lt;Insert Step&gt;</c:v>
                  </c:pt>
                  <c:pt idx="39">
                    <c:v>&lt;Insert Step&gt;</c:v>
                  </c:pt>
                  <c:pt idx="40">
                    <c:v>&lt;Insert Step&gt;</c:v>
                  </c:pt>
                  <c:pt idx="41">
                    <c:v>&lt;Insert Step&gt;</c:v>
                  </c:pt>
                  <c:pt idx="42">
                    <c:v>&lt;Insert Step&gt;</c:v>
                  </c:pt>
                  <c:pt idx="43">
                    <c:v>&lt;Insert Step&gt;</c:v>
                  </c:pt>
                  <c:pt idx="44">
                    <c:v>&lt;Insert Step&gt;</c:v>
                  </c:pt>
                  <c:pt idx="45">
                    <c:v>&lt;Insert Step&gt;</c:v>
                  </c:pt>
                  <c:pt idx="46">
                    <c:v>&lt;Insert Step&gt;</c:v>
                  </c:pt>
                  <c:pt idx="47">
                    <c:v>&lt;Insert Step&gt;</c:v>
                  </c:pt>
                  <c:pt idx="48">
                    <c:v>&lt;Insert Step&gt;</c:v>
                  </c:pt>
                  <c:pt idx="49">
                    <c:v>&lt;Insert Step&gt;</c:v>
                  </c:pt>
                </c:lvl>
                <c:lvl>
                  <c:pt idx="0">
                    <c:v>&lt;Insert Operation&gt;</c:v>
                  </c:pt>
                  <c:pt idx="5">
                    <c:v>&lt;Insert Operation&gt;</c:v>
                  </c:pt>
                  <c:pt idx="10">
                    <c:v>&lt;Insert Operation&gt;</c:v>
                  </c:pt>
                  <c:pt idx="15">
                    <c:v>&lt;Insert Operation&gt;</c:v>
                  </c:pt>
                  <c:pt idx="20">
                    <c:v>&lt;Insert Operation&gt;</c:v>
                  </c:pt>
                  <c:pt idx="25">
                    <c:v>&lt;Insert Operation&gt;</c:v>
                  </c:pt>
                  <c:pt idx="30">
                    <c:v>&lt;Insert Operation&gt;</c:v>
                  </c:pt>
                  <c:pt idx="35">
                    <c:v>&lt;Insert Operation&gt;</c:v>
                  </c:pt>
                  <c:pt idx="40">
                    <c:v>&lt;Insert Operation&gt;</c:v>
                  </c:pt>
                  <c:pt idx="45">
                    <c:v>&lt;Insert Operation&gt;</c:v>
                  </c:pt>
                </c:lvl>
              </c:multiLvlStrCache>
            </c:multiLvlStrRef>
          </c:cat>
          <c:val>
            <c:numRef>
              <c:f>Data!$F$206:$BC$206</c:f>
              <c:numCache>
                <c:formatCode>0.00</c:formatCode>
                <c:ptCount val="5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277504808"/>
        <c:axId val="277505592"/>
      </c:barChart>
      <c:lineChart>
        <c:grouping val="standard"/>
        <c:varyColors val="0"/>
        <c:ser>
          <c:idx val="200"/>
          <c:order val="200"/>
          <c:tx>
            <c:strRef>
              <c:f>Data!$C$207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Data!$F$207:$BC$207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1"/>
          <c:order val="201"/>
          <c:tx>
            <c:strRef>
              <c:f>Data!$C$208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Data!$F$208:$BC$208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2"/>
          <c:order val="202"/>
          <c:tx>
            <c:strRef>
              <c:f>Data!$C$209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Data!$F$209:$BC$209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3"/>
          <c:order val="203"/>
          <c:tx>
            <c:strRef>
              <c:f>Data!$C$210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Data!$F$210:$BC$210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4"/>
          <c:order val="204"/>
          <c:tx>
            <c:strRef>
              <c:f>Data!$C$211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Data!$F$211:$BC$211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5"/>
          <c:order val="205"/>
          <c:tx>
            <c:strRef>
              <c:f>Data!$C$212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Data!$F$212:$BC$212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6"/>
          <c:order val="206"/>
          <c:tx>
            <c:strRef>
              <c:f>Data!$C$213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Data!$F$213:$BC$213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7"/>
          <c:order val="207"/>
          <c:tx>
            <c:strRef>
              <c:f>Data!$C$214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Data!$F$214:$BC$214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8"/>
          <c:order val="208"/>
          <c:tx>
            <c:strRef>
              <c:f>Data!$C$215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Data!$F$215:$BC$215</c:f>
              <c:numCache>
                <c:formatCode>0.00</c:formatCode>
                <c:ptCount val="50"/>
              </c:numCache>
            </c:numRef>
          </c:val>
          <c:smooth val="0"/>
        </c:ser>
        <c:ser>
          <c:idx val="209"/>
          <c:order val="209"/>
          <c:tx>
            <c:strRef>
              <c:f>Data!$C$216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Data!$F$216:$BC$216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0"/>
          <c:order val="210"/>
          <c:tx>
            <c:strRef>
              <c:f>Data!$C$217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Data!$F$217:$BC$217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1"/>
          <c:order val="211"/>
          <c:tx>
            <c:strRef>
              <c:f>Data!$C$218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Data!$F$218:$BC$218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2"/>
          <c:order val="212"/>
          <c:tx>
            <c:strRef>
              <c:f>Data!$C$219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Data!$F$219:$BC$219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3"/>
          <c:order val="213"/>
          <c:tx>
            <c:strRef>
              <c:f>Data!$C$220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Data!$F$220:$BC$220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4"/>
          <c:order val="214"/>
          <c:tx>
            <c:strRef>
              <c:f>Data!$C$221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Data!$F$221:$BC$221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5"/>
          <c:order val="215"/>
          <c:tx>
            <c:strRef>
              <c:f>Data!$C$222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Data!$F$222:$BC$222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6"/>
          <c:order val="216"/>
          <c:tx>
            <c:strRef>
              <c:f>Data!$C$223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Data!$F$223:$BC$223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7"/>
          <c:order val="217"/>
          <c:tx>
            <c:strRef>
              <c:f>Data!$C$224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Data!$F$224:$BC$224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8"/>
          <c:order val="218"/>
          <c:tx>
            <c:strRef>
              <c:f>Data!$C$225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Data!$F$225:$BC$225</c:f>
              <c:numCache>
                <c:formatCode>0.00</c:formatCode>
                <c:ptCount val="50"/>
              </c:numCache>
            </c:numRef>
          </c:val>
          <c:smooth val="0"/>
        </c:ser>
        <c:ser>
          <c:idx val="219"/>
          <c:order val="219"/>
          <c:tx>
            <c:strRef>
              <c:f>Data!$C$226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Data!$F$226:$BC$226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0"/>
          <c:order val="220"/>
          <c:tx>
            <c:strRef>
              <c:f>Data!$C$227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Data!$F$227:$BC$227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1"/>
          <c:order val="221"/>
          <c:tx>
            <c:strRef>
              <c:f>Data!$C$228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Data!$F$228:$BC$228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2"/>
          <c:order val="222"/>
          <c:tx>
            <c:strRef>
              <c:f>Data!$C$229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Data!$F$229:$BC$229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3"/>
          <c:order val="223"/>
          <c:tx>
            <c:strRef>
              <c:f>Data!$C$230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Data!$F$230:$BC$230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4"/>
          <c:order val="224"/>
          <c:tx>
            <c:strRef>
              <c:f>Data!$C$231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Data!$F$231:$BC$231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5"/>
          <c:order val="225"/>
          <c:tx>
            <c:strRef>
              <c:f>Data!$C$232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Data!$F$232:$BC$232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6"/>
          <c:order val="226"/>
          <c:tx>
            <c:strRef>
              <c:f>Data!$C$233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Data!$F$233:$BC$233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7"/>
          <c:order val="227"/>
          <c:tx>
            <c:strRef>
              <c:f>Data!$C$234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Data!$F$234:$BC$234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8"/>
          <c:order val="228"/>
          <c:tx>
            <c:strRef>
              <c:f>Data!$C$235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Data!$F$235:$BC$235</c:f>
              <c:numCache>
                <c:formatCode>0.00</c:formatCode>
                <c:ptCount val="50"/>
              </c:numCache>
            </c:numRef>
          </c:val>
          <c:smooth val="0"/>
        </c:ser>
        <c:ser>
          <c:idx val="229"/>
          <c:order val="229"/>
          <c:tx>
            <c:strRef>
              <c:f>Data!$C$236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Data!$F$236:$BC$236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0"/>
          <c:order val="230"/>
          <c:tx>
            <c:strRef>
              <c:f>Data!$C$237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Data!$F$237:$BC$237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1"/>
          <c:order val="231"/>
          <c:tx>
            <c:strRef>
              <c:f>Data!$C$238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Data!$F$238:$BC$238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2"/>
          <c:order val="232"/>
          <c:tx>
            <c:strRef>
              <c:f>Data!$C$239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Data!$F$239:$BC$239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3"/>
          <c:order val="233"/>
          <c:tx>
            <c:strRef>
              <c:f>Data!$C$240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Data!$F$240:$BC$240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4"/>
          <c:order val="234"/>
          <c:tx>
            <c:strRef>
              <c:f>Data!$C$241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Data!$F$241:$BC$241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5"/>
          <c:order val="235"/>
          <c:tx>
            <c:strRef>
              <c:f>Data!$C$242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Data!$F$242:$BC$242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6"/>
          <c:order val="236"/>
          <c:tx>
            <c:strRef>
              <c:f>Data!$C$243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Data!$F$243:$BC$243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7"/>
          <c:order val="237"/>
          <c:tx>
            <c:strRef>
              <c:f>Data!$C$244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Data!$F$244:$BC$244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8"/>
          <c:order val="238"/>
          <c:tx>
            <c:strRef>
              <c:f>Data!$C$245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Data!$F$245:$BC$245</c:f>
              <c:numCache>
                <c:formatCode>0.00</c:formatCode>
                <c:ptCount val="50"/>
              </c:numCache>
            </c:numRef>
          </c:val>
          <c:smooth val="0"/>
        </c:ser>
        <c:ser>
          <c:idx val="239"/>
          <c:order val="239"/>
          <c:tx>
            <c:strRef>
              <c:f>Data!$C$246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Data!$F$246:$BC$246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0"/>
          <c:order val="240"/>
          <c:tx>
            <c:strRef>
              <c:f>Data!$C$247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Data!$F$247:$BC$247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1"/>
          <c:order val="241"/>
          <c:tx>
            <c:strRef>
              <c:f>Data!$C$248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Data!$F$248:$BC$248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2"/>
          <c:order val="242"/>
          <c:tx>
            <c:strRef>
              <c:f>Data!$C$249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Data!$F$249:$BC$249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3"/>
          <c:order val="243"/>
          <c:tx>
            <c:strRef>
              <c:f>Data!$C$250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Data!$F$250:$BC$250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4"/>
          <c:order val="244"/>
          <c:tx>
            <c:strRef>
              <c:f>Data!$C$251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Data!$F$251:$BC$251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5"/>
          <c:order val="245"/>
          <c:tx>
            <c:strRef>
              <c:f>Data!$C$252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Data!$F$252:$BC$252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6"/>
          <c:order val="246"/>
          <c:tx>
            <c:strRef>
              <c:f>Data!$C$253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Data!$F$253:$BC$253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7"/>
          <c:order val="247"/>
          <c:tx>
            <c:strRef>
              <c:f>Data!$C$254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Data!$F$254:$BC$254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8"/>
          <c:order val="248"/>
          <c:tx>
            <c:strRef>
              <c:f>Data!$C$255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Data!$F$255:$BC$255</c:f>
              <c:numCache>
                <c:formatCode>0.00</c:formatCode>
                <c:ptCount val="50"/>
              </c:numCache>
            </c:numRef>
          </c:val>
          <c:smooth val="0"/>
        </c:ser>
        <c:ser>
          <c:idx val="249"/>
          <c:order val="249"/>
          <c:tx>
            <c:strRef>
              <c:f>Data!$C$256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Data!$F$256:$BC$256</c:f>
              <c:numCache>
                <c:formatCode>0.00</c:formatCode>
                <c:ptCount val="50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7504808"/>
        <c:axId val="277505592"/>
      </c:lineChart>
      <c:lineChart>
        <c:grouping val="standard"/>
        <c:varyColors val="0"/>
        <c:ser>
          <c:idx val="250"/>
          <c:order val="250"/>
          <c:tx>
            <c:strRef>
              <c:f>Data!$D$262</c:f>
              <c:strCache>
                <c:ptCount val="1"/>
                <c:pt idx="0">
                  <c:v>Cycle Time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 w="12700">
                <a:noFill/>
                <a:prstDash val="solid"/>
              </a:ln>
            </c:spPr>
          </c:marker>
          <c:val>
            <c:numRef>
              <c:f>Data!$F$262:$BC$262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41600"/>
        <c:axId val="277505984"/>
      </c:lineChart>
      <c:catAx>
        <c:axId val="27750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77505592"/>
        <c:crosses val="autoZero"/>
        <c:auto val="1"/>
        <c:lblAlgn val="ctr"/>
        <c:lblOffset val="100"/>
        <c:noMultiLvlLbl val="0"/>
      </c:catAx>
      <c:valAx>
        <c:axId val="277505592"/>
        <c:scaling>
          <c:orientation val="minMax"/>
        </c:scaling>
        <c:delete val="0"/>
        <c:axPos val="l"/>
        <c:title>
          <c:tx>
            <c:strRef>
              <c:f>Data!$D$5</c:f>
              <c:strCache>
                <c:ptCount val="1"/>
                <c:pt idx="0">
                  <c:v>Seconds</c:v>
                </c:pt>
              </c:strCache>
            </c:strRef>
          </c:tx>
          <c:layout>
            <c:manualLayout>
              <c:xMode val="edge"/>
              <c:yMode val="edge"/>
              <c:x val="1.2831900583424299E-3"/>
              <c:y val="0.42011923727874639"/>
            </c:manualLayout>
          </c:layout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77504808"/>
        <c:crosses val="autoZero"/>
        <c:crossBetween val="between"/>
      </c:valAx>
      <c:valAx>
        <c:axId val="277505984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one"/>
        <c:spPr>
          <a:solidFill>
            <a:schemeClr val="bg1"/>
          </a:solidFill>
          <a:ln>
            <a:solidFill>
              <a:schemeClr val="bg1"/>
            </a:solidFill>
          </a:ln>
        </c:spPr>
        <c:crossAx val="222741600"/>
        <c:crosses val="max"/>
        <c:crossBetween val="between"/>
      </c:valAx>
      <c:catAx>
        <c:axId val="222741600"/>
        <c:scaling>
          <c:orientation val="minMax"/>
        </c:scaling>
        <c:delete val="1"/>
        <c:axPos val="b"/>
        <c:majorTickMark val="out"/>
        <c:minorTickMark val="none"/>
        <c:tickLblPos val="none"/>
        <c:crossAx val="2775059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txPr>
    <a:bodyPr/>
    <a:lstStyle/>
    <a:p>
      <a:pPr>
        <a:defRPr sz="900" b="1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Data!$O$6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Data!$O$6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Data!$O$259:$O$261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2800104986876655"/>
          <c:w val="0.38116886173981651"/>
          <c:h val="0.57600209973753258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Data!$P$6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Data!$P$6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Data!$P$259:$P$261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910714285714257"/>
          <c:y val="0.32669479562066717"/>
          <c:w val="0.37946428571428598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Data!$R$6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Data!$R$6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Data!$R$259:$R$261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Data!$S$6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Data!$S$6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Data!$S$259:$S$261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Data!$T$6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Data!$T$6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Data!$T$259:$T$261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Data!$U$6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Data!$U$6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Data!$U$259:$U$261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Data!$V$6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Data!$V$6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Data!$V$259:$V$261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Data!$W$6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Data!$W$6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Data!$W$259:$W$261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Data!$X$6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Data!$X$6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Data!$X$259:$X$261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Data!$Y$6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Data!$Y$6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Data!$Y$259:$Y$261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Data!$F$6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Data!$F$6</c:f>
              <c:strCache>
                <c:ptCount val="1"/>
                <c:pt idx="0">
                  <c:v>&lt;Insert Step&gt;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Data!$F$259:$F$261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1"/>
          <c:tx>
            <c:strRef>
              <c:f>'[4]Yamazumi Data'!$F$6</c:f>
              <c:strCache>
                <c:ptCount val="1"/>
                <c:pt idx="0">
                  <c:v>Set Jumper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Data!$F$259:$F$261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2"/>
          <c:tx>
            <c:strRef>
              <c:f>'[4]Yamazumi Data'!$F$6</c:f>
              <c:strCache>
                <c:ptCount val="1"/>
                <c:pt idx="0">
                  <c:v>Set Jumper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Data!$F$259:$F$261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3"/>
          <c:tx>
            <c:strRef>
              <c:f>'[4]Yamazumi Data'!$F$6</c:f>
              <c:strCache>
                <c:ptCount val="1"/>
                <c:pt idx="0">
                  <c:v>Set Jumper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Data!$F$259:$F$261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2931832316141235"/>
          <c:w val="0.38288524745217667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Data!$Z$6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Data!$Z$6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Data!$Z$259:$Z$261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Data!$AA$6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Data!$AA$6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Data!$AA$259:$AA$261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Data!$AB$6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Data!$AB$6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Data!$AB$259:$AB$261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Data!$AC$6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Data!$AC$6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Data!$AC$259:$AC$261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Data!$AD$6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Data!$AD$6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Data!$AD$259:$AD$261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Data!$AE$6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Data!$AE$6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Data!$AE$259:$AE$261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Data!$AF$6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Data!$AF$6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Data!$AF$259:$AF$261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Data!$AG$6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Data!$AG$6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Data!$AG$259:$AG$261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Data!$AH$6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Data!$AH$6</c:f>
              <c:strCache>
                <c:ptCount val="1"/>
                <c:pt idx="0">
                  <c:v>&lt;Insert Step&gt;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Data!$AH$259:$AH$261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3067885936568708"/>
          <c:w val="0.38288524745217667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Data!$AI$6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Data!$AI$6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Data!$AI$259:$AI$261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tx>
            <c:strRef>
              <c:f>Data!$AI$6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Data!$AI$259:$AI$261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Data!$G$6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Data!$G$6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Data!$G$259:$G$261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017857142857173"/>
          <c:y val="0.35341470870358083"/>
          <c:w val="0.37946428571428598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Data!$Q$6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Data!$Q$6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Data!$Q$259:$Q$261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2669479562066717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Data!$K$6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Data!$K$6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Data!$K$259:$K$261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81207113684785"/>
          <c:y val="0.35600104986876641"/>
          <c:w val="0.38116886173981651"/>
          <c:h val="0.57600209973753258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Data!$AJ$6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Data!$AJ$6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Data!$AJ$259:$AJ$261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Data!$AK$6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Data!$AK$6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Data!$AK$259:$AK$261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Data!$AL$6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Data!$AL$6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Data!$AL$259:$AL$261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Data!$AM$6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Data!$AM$6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Data!$AM$259:$AM$261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Data!$AN$6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Data!$AN$6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Data!$AN$259:$AN$261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Data!$AO$6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Data!$AO$6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Data!$AO$259:$AO$261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Data!$AP$6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Data!$AP$6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Data!$AP$259:$AP$261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Data!$AQ$6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Data!$AQ$6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Data!$AQ$259:$AQ$261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Data!$H$6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Data!$H$6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Data!$H$259:$H$261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81207113684785"/>
          <c:y val="0.35341470870358083"/>
          <c:w val="0.38116886173981651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Data!$AR$6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Data!$AR$6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Data!$AR$259:$AR$261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Data!$AS$6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Data!$AS$6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Data!$AS$259:$AS$261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Data!$AT$6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Data!$AT$6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Data!$AT$259:$AT$261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Data!$AU$6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Data!$AU$6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Data!$AU$259:$AU$261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Data!$AV$6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Data!$AV$6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Data!$AV$259:$AV$261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Data!$AW$6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Data!$AW$6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Data!$AW$259:$AW$261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Data!$AX$6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Data!$AX$6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Data!$AX$259:$AX$261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Data!$AY$6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Data!$AY$6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Data!$AY$259:$AY$261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Data!$AZ$6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Data!$AZ$6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Data!$AZ$259:$AZ$261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Data!$BA$6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Data!$BA$6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Data!$BA$259:$BA$261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Data!$I$6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Data!$I$6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Data!$I$259:$I$261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054408739448134"/>
          <c:y val="0.35341470870358083"/>
          <c:w val="0.38288524745217678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Data!$BB$6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Data!$BB$6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Data!$BB$259:$BB$261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Data!$BC$6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Data!$BC$6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Data!$BC$259:$BC$261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70893212339486"/>
          <c:y val="0.33067885936568708"/>
          <c:w val="0.38116886173981651"/>
          <c:h val="0.57370779349792433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Data!$J$6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Data!$J$6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Data!$J$259:$J$261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017857142857173"/>
          <c:y val="0.35341470870358083"/>
          <c:w val="0.37946428571428598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Data!$L$6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Data!$L$6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Data!$L$259:$L$261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054408739448134"/>
          <c:y val="0.35341470870358083"/>
          <c:w val="0.38288524745217678"/>
          <c:h val="0.57429876988268036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Data!$M$6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Data!$M$6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Data!$M$259:$M$261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910714285714257"/>
          <c:y val="0.33200104986876638"/>
          <c:w val="0.37946428571428598"/>
          <c:h val="0.57600209973753258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Data!$N$6</c:f>
          <c:strCache>
            <c:ptCount val="1"/>
            <c:pt idx="0">
              <c:v>&lt;Insert Step&gt;</c:v>
            </c:pt>
          </c:strCache>
        </c:strRef>
      </c:tx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Data!$N$6</c:f>
              <c:strCache>
                <c:ptCount val="1"/>
                <c:pt idx="0">
                  <c:v>&lt;Insert Step&gt;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cat>
            <c:strRef>
              <c:f>Data!$D$259:$D$261</c:f>
              <c:strCache>
                <c:ptCount val="3"/>
                <c:pt idx="0">
                  <c:v>Total VA</c:v>
                </c:pt>
                <c:pt idx="1">
                  <c:v>Total NVA</c:v>
                </c:pt>
                <c:pt idx="2">
                  <c:v>Total Waste</c:v>
                </c:pt>
              </c:strCache>
            </c:strRef>
          </c:cat>
          <c:val>
            <c:numRef>
              <c:f>Data!$N$259:$N$261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04859189898569"/>
          <c:y val="0.32800104986876655"/>
          <c:w val="0.38288524745217667"/>
          <c:h val="0.57600209973753258"/>
        </c:manualLayout>
      </c:layout>
      <c:overlay val="0"/>
      <c:txPr>
        <a:bodyPr/>
        <a:lstStyle/>
        <a:p>
          <a:pPr rtl="0">
            <a:defRPr lang="en-US" sz="80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9525</xdr:rowOff>
    </xdr:from>
    <xdr:to>
      <xdr:col>150</xdr:col>
      <xdr:colOff>30480</xdr:colOff>
      <xdr:row>37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405765</xdr:colOff>
      <xdr:row>38</xdr:row>
      <xdr:rowOff>175260</xdr:rowOff>
    </xdr:from>
    <xdr:to>
      <xdr:col>5</xdr:col>
      <xdr:colOff>268605</xdr:colOff>
      <xdr:row>49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367665</xdr:colOff>
      <xdr:row>38</xdr:row>
      <xdr:rowOff>167640</xdr:rowOff>
    </xdr:from>
    <xdr:to>
      <xdr:col>8</xdr:col>
      <xdr:colOff>245745</xdr:colOff>
      <xdr:row>49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38</xdr:row>
      <xdr:rowOff>177165</xdr:rowOff>
    </xdr:from>
    <xdr:to>
      <xdr:col>11</xdr:col>
      <xdr:colOff>203835</xdr:colOff>
      <xdr:row>49</xdr:row>
      <xdr:rowOff>62865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297180</xdr:colOff>
      <xdr:row>39</xdr:row>
      <xdr:rowOff>3810</xdr:rowOff>
    </xdr:from>
    <xdr:to>
      <xdr:col>14</xdr:col>
      <xdr:colOff>160020</xdr:colOff>
      <xdr:row>49</xdr:row>
      <xdr:rowOff>70485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249555</xdr:colOff>
      <xdr:row>38</xdr:row>
      <xdr:rowOff>175260</xdr:rowOff>
    </xdr:from>
    <xdr:to>
      <xdr:col>17</xdr:col>
      <xdr:colOff>127635</xdr:colOff>
      <xdr:row>49</xdr:row>
      <xdr:rowOff>60960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116205</xdr:colOff>
      <xdr:row>38</xdr:row>
      <xdr:rowOff>177165</xdr:rowOff>
    </xdr:from>
    <xdr:to>
      <xdr:col>22</xdr:col>
      <xdr:colOff>588645</xdr:colOff>
      <xdr:row>49</xdr:row>
      <xdr:rowOff>62865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60960</xdr:colOff>
      <xdr:row>39</xdr:row>
      <xdr:rowOff>3810</xdr:rowOff>
    </xdr:from>
    <xdr:to>
      <xdr:col>25</xdr:col>
      <xdr:colOff>548640</xdr:colOff>
      <xdr:row>49</xdr:row>
      <xdr:rowOff>78105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26670</xdr:colOff>
      <xdr:row>39</xdr:row>
      <xdr:rowOff>0</xdr:rowOff>
    </xdr:from>
    <xdr:to>
      <xdr:col>28</xdr:col>
      <xdr:colOff>499110</xdr:colOff>
      <xdr:row>49</xdr:row>
      <xdr:rowOff>76200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548640</xdr:colOff>
      <xdr:row>39</xdr:row>
      <xdr:rowOff>3810</xdr:rowOff>
    </xdr:from>
    <xdr:to>
      <xdr:col>31</xdr:col>
      <xdr:colOff>419100</xdr:colOff>
      <xdr:row>49</xdr:row>
      <xdr:rowOff>78105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489585</xdr:colOff>
      <xdr:row>38</xdr:row>
      <xdr:rowOff>171450</xdr:rowOff>
    </xdr:from>
    <xdr:to>
      <xdr:col>34</xdr:col>
      <xdr:colOff>367665</xdr:colOff>
      <xdr:row>49</xdr:row>
      <xdr:rowOff>74295</xdr:rowOff>
    </xdr:to>
    <xdr:graphicFrame macro="">
      <xdr:nvGraphicFramePr>
        <xdr:cNvPr id="1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382905</xdr:colOff>
      <xdr:row>38</xdr:row>
      <xdr:rowOff>175260</xdr:rowOff>
    </xdr:from>
    <xdr:to>
      <xdr:col>40</xdr:col>
      <xdr:colOff>253365</xdr:colOff>
      <xdr:row>49</xdr:row>
      <xdr:rowOff>76200</xdr:rowOff>
    </xdr:to>
    <xdr:graphicFrame macro="">
      <xdr:nvGraphicFramePr>
        <xdr:cNvPr id="1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312420</xdr:colOff>
      <xdr:row>38</xdr:row>
      <xdr:rowOff>165735</xdr:rowOff>
    </xdr:from>
    <xdr:to>
      <xdr:col>43</xdr:col>
      <xdr:colOff>175260</xdr:colOff>
      <xdr:row>49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255270</xdr:colOff>
      <xdr:row>39</xdr:row>
      <xdr:rowOff>0</xdr:rowOff>
    </xdr:from>
    <xdr:to>
      <xdr:col>46</xdr:col>
      <xdr:colOff>125730</xdr:colOff>
      <xdr:row>49</xdr:row>
      <xdr:rowOff>83820</xdr:rowOff>
    </xdr:to>
    <xdr:graphicFrame macro="">
      <xdr:nvGraphicFramePr>
        <xdr:cNvPr id="1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192405</xdr:colOff>
      <xdr:row>38</xdr:row>
      <xdr:rowOff>171450</xdr:rowOff>
    </xdr:from>
    <xdr:to>
      <xdr:col>49</xdr:col>
      <xdr:colOff>62865</xdr:colOff>
      <xdr:row>49</xdr:row>
      <xdr:rowOff>74295</xdr:rowOff>
    </xdr:to>
    <xdr:graphicFrame macro="">
      <xdr:nvGraphicFramePr>
        <xdr:cNvPr id="1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110490</xdr:colOff>
      <xdr:row>38</xdr:row>
      <xdr:rowOff>171450</xdr:rowOff>
    </xdr:from>
    <xdr:to>
      <xdr:col>51</xdr:col>
      <xdr:colOff>582930</xdr:colOff>
      <xdr:row>49</xdr:row>
      <xdr:rowOff>74295</xdr:rowOff>
    </xdr:to>
    <xdr:graphicFrame macro="">
      <xdr:nvGraphicFramePr>
        <xdr:cNvPr id="1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38100</xdr:colOff>
      <xdr:row>38</xdr:row>
      <xdr:rowOff>171450</xdr:rowOff>
    </xdr:from>
    <xdr:to>
      <xdr:col>54</xdr:col>
      <xdr:colOff>518160</xdr:colOff>
      <xdr:row>49</xdr:row>
      <xdr:rowOff>74295</xdr:rowOff>
    </xdr:to>
    <xdr:graphicFrame macro="">
      <xdr:nvGraphicFramePr>
        <xdr:cNvPr id="1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579120</xdr:colOff>
      <xdr:row>38</xdr:row>
      <xdr:rowOff>171450</xdr:rowOff>
    </xdr:from>
    <xdr:to>
      <xdr:col>57</xdr:col>
      <xdr:colOff>441960</xdr:colOff>
      <xdr:row>49</xdr:row>
      <xdr:rowOff>74295</xdr:rowOff>
    </xdr:to>
    <xdr:graphicFrame macro="">
      <xdr:nvGraphicFramePr>
        <xdr:cNvPr id="2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57</xdr:col>
      <xdr:colOff>493395</xdr:colOff>
      <xdr:row>38</xdr:row>
      <xdr:rowOff>175260</xdr:rowOff>
    </xdr:from>
    <xdr:to>
      <xdr:col>60</xdr:col>
      <xdr:colOff>363855</xdr:colOff>
      <xdr:row>49</xdr:row>
      <xdr:rowOff>76200</xdr:rowOff>
    </xdr:to>
    <xdr:graphicFrame macro="">
      <xdr:nvGraphicFramePr>
        <xdr:cNvPr id="2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466725</xdr:colOff>
      <xdr:row>38</xdr:row>
      <xdr:rowOff>158115</xdr:rowOff>
    </xdr:from>
    <xdr:to>
      <xdr:col>63</xdr:col>
      <xdr:colOff>329565</xdr:colOff>
      <xdr:row>49</xdr:row>
      <xdr:rowOff>59055</xdr:rowOff>
    </xdr:to>
    <xdr:graphicFrame macro="">
      <xdr:nvGraphicFramePr>
        <xdr:cNvPr id="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413385</xdr:colOff>
      <xdr:row>38</xdr:row>
      <xdr:rowOff>161925</xdr:rowOff>
    </xdr:from>
    <xdr:to>
      <xdr:col>66</xdr:col>
      <xdr:colOff>283845</xdr:colOff>
      <xdr:row>49</xdr:row>
      <xdr:rowOff>64770</xdr:rowOff>
    </xdr:to>
    <xdr:graphicFrame macro="">
      <xdr:nvGraphicFramePr>
        <xdr:cNvPr id="2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356235</xdr:colOff>
      <xdr:row>38</xdr:row>
      <xdr:rowOff>156210</xdr:rowOff>
    </xdr:from>
    <xdr:to>
      <xdr:col>69</xdr:col>
      <xdr:colOff>219075</xdr:colOff>
      <xdr:row>49</xdr:row>
      <xdr:rowOff>57150</xdr:rowOff>
    </xdr:to>
    <xdr:graphicFrame macro="">
      <xdr:nvGraphicFramePr>
        <xdr:cNvPr id="2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321945</xdr:colOff>
      <xdr:row>38</xdr:row>
      <xdr:rowOff>171450</xdr:rowOff>
    </xdr:from>
    <xdr:to>
      <xdr:col>72</xdr:col>
      <xdr:colOff>192405</xdr:colOff>
      <xdr:row>49</xdr:row>
      <xdr:rowOff>74295</xdr:rowOff>
    </xdr:to>
    <xdr:graphicFrame macro="">
      <xdr:nvGraphicFramePr>
        <xdr:cNvPr id="2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72</xdr:col>
      <xdr:colOff>260985</xdr:colOff>
      <xdr:row>38</xdr:row>
      <xdr:rowOff>177165</xdr:rowOff>
    </xdr:from>
    <xdr:to>
      <xdr:col>75</xdr:col>
      <xdr:colOff>123825</xdr:colOff>
      <xdr:row>49</xdr:row>
      <xdr:rowOff>78105</xdr:rowOff>
    </xdr:to>
    <xdr:graphicFrame macro="">
      <xdr:nvGraphicFramePr>
        <xdr:cNvPr id="2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222885</xdr:colOff>
      <xdr:row>38</xdr:row>
      <xdr:rowOff>171450</xdr:rowOff>
    </xdr:from>
    <xdr:to>
      <xdr:col>78</xdr:col>
      <xdr:colOff>93345</xdr:colOff>
      <xdr:row>49</xdr:row>
      <xdr:rowOff>74295</xdr:rowOff>
    </xdr:to>
    <xdr:graphicFrame macro="">
      <xdr:nvGraphicFramePr>
        <xdr:cNvPr id="2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78</xdr:col>
      <xdr:colOff>142875</xdr:colOff>
      <xdr:row>38</xdr:row>
      <xdr:rowOff>171450</xdr:rowOff>
    </xdr:from>
    <xdr:to>
      <xdr:col>81</xdr:col>
      <xdr:colOff>5715</xdr:colOff>
      <xdr:row>49</xdr:row>
      <xdr:rowOff>74295</xdr:rowOff>
    </xdr:to>
    <xdr:graphicFrame macro="">
      <xdr:nvGraphicFramePr>
        <xdr:cNvPr id="2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81</xdr:col>
      <xdr:colOff>60960</xdr:colOff>
      <xdr:row>38</xdr:row>
      <xdr:rowOff>171450</xdr:rowOff>
    </xdr:from>
    <xdr:to>
      <xdr:col>83</xdr:col>
      <xdr:colOff>541020</xdr:colOff>
      <xdr:row>49</xdr:row>
      <xdr:rowOff>74295</xdr:rowOff>
    </xdr:to>
    <xdr:graphicFrame macro="">
      <xdr:nvGraphicFramePr>
        <xdr:cNvPr id="2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84</xdr:col>
      <xdr:colOff>9525</xdr:colOff>
      <xdr:row>38</xdr:row>
      <xdr:rowOff>175260</xdr:rowOff>
    </xdr:from>
    <xdr:to>
      <xdr:col>86</xdr:col>
      <xdr:colOff>481965</xdr:colOff>
      <xdr:row>49</xdr:row>
      <xdr:rowOff>76200</xdr:rowOff>
    </xdr:to>
    <xdr:graphicFrame macro="">
      <xdr:nvGraphicFramePr>
        <xdr:cNvPr id="3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86</xdr:col>
      <xdr:colOff>550545</xdr:colOff>
      <xdr:row>38</xdr:row>
      <xdr:rowOff>175260</xdr:rowOff>
    </xdr:from>
    <xdr:to>
      <xdr:col>89</xdr:col>
      <xdr:colOff>421005</xdr:colOff>
      <xdr:row>49</xdr:row>
      <xdr:rowOff>76200</xdr:rowOff>
    </xdr:to>
    <xdr:graphicFrame macro="">
      <xdr:nvGraphicFramePr>
        <xdr:cNvPr id="3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441960</xdr:colOff>
      <xdr:row>38</xdr:row>
      <xdr:rowOff>175260</xdr:rowOff>
    </xdr:from>
    <xdr:to>
      <xdr:col>37</xdr:col>
      <xdr:colOff>312420</xdr:colOff>
      <xdr:row>49</xdr:row>
      <xdr:rowOff>76200</xdr:rowOff>
    </xdr:to>
    <xdr:graphicFrame macro="">
      <xdr:nvGraphicFramePr>
        <xdr:cNvPr id="3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163830</xdr:colOff>
      <xdr:row>38</xdr:row>
      <xdr:rowOff>171450</xdr:rowOff>
    </xdr:from>
    <xdr:to>
      <xdr:col>20</xdr:col>
      <xdr:colOff>29153</xdr:colOff>
      <xdr:row>49</xdr:row>
      <xdr:rowOff>74295</xdr:rowOff>
    </xdr:to>
    <xdr:graphicFrame macro="">
      <xdr:nvGraphicFramePr>
        <xdr:cNvPr id="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89</xdr:col>
      <xdr:colOff>499110</xdr:colOff>
      <xdr:row>38</xdr:row>
      <xdr:rowOff>175260</xdr:rowOff>
    </xdr:from>
    <xdr:to>
      <xdr:col>92</xdr:col>
      <xdr:colOff>369570</xdr:colOff>
      <xdr:row>49</xdr:row>
      <xdr:rowOff>76200</xdr:rowOff>
    </xdr:to>
    <xdr:graphicFrame macro="">
      <xdr:nvGraphicFramePr>
        <xdr:cNvPr id="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92</xdr:col>
      <xdr:colOff>440055</xdr:colOff>
      <xdr:row>38</xdr:row>
      <xdr:rowOff>171450</xdr:rowOff>
    </xdr:from>
    <xdr:to>
      <xdr:col>95</xdr:col>
      <xdr:colOff>310515</xdr:colOff>
      <xdr:row>49</xdr:row>
      <xdr:rowOff>74295</xdr:rowOff>
    </xdr:to>
    <xdr:graphicFrame macro="">
      <xdr:nvGraphicFramePr>
        <xdr:cNvPr id="3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95</xdr:col>
      <xdr:colOff>384810</xdr:colOff>
      <xdr:row>38</xdr:row>
      <xdr:rowOff>171450</xdr:rowOff>
    </xdr:from>
    <xdr:to>
      <xdr:col>98</xdr:col>
      <xdr:colOff>255270</xdr:colOff>
      <xdr:row>49</xdr:row>
      <xdr:rowOff>74295</xdr:rowOff>
    </xdr:to>
    <xdr:graphicFrame macro="">
      <xdr:nvGraphicFramePr>
        <xdr:cNvPr id="3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98</xdr:col>
      <xdr:colOff>327660</xdr:colOff>
      <xdr:row>38</xdr:row>
      <xdr:rowOff>177165</xdr:rowOff>
    </xdr:from>
    <xdr:to>
      <xdr:col>101</xdr:col>
      <xdr:colOff>198120</xdr:colOff>
      <xdr:row>49</xdr:row>
      <xdr:rowOff>78105</xdr:rowOff>
    </xdr:to>
    <xdr:graphicFrame macro="">
      <xdr:nvGraphicFramePr>
        <xdr:cNvPr id="3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101</xdr:col>
      <xdr:colOff>283845</xdr:colOff>
      <xdr:row>38</xdr:row>
      <xdr:rowOff>171450</xdr:rowOff>
    </xdr:from>
    <xdr:to>
      <xdr:col>104</xdr:col>
      <xdr:colOff>154305</xdr:colOff>
      <xdr:row>49</xdr:row>
      <xdr:rowOff>74295</xdr:rowOff>
    </xdr:to>
    <xdr:graphicFrame macro="">
      <xdr:nvGraphicFramePr>
        <xdr:cNvPr id="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104</xdr:col>
      <xdr:colOff>234315</xdr:colOff>
      <xdr:row>38</xdr:row>
      <xdr:rowOff>171450</xdr:rowOff>
    </xdr:from>
    <xdr:to>
      <xdr:col>107</xdr:col>
      <xdr:colOff>104775</xdr:colOff>
      <xdr:row>49</xdr:row>
      <xdr:rowOff>74295</xdr:rowOff>
    </xdr:to>
    <xdr:graphicFrame macro="">
      <xdr:nvGraphicFramePr>
        <xdr:cNvPr id="3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107</xdr:col>
      <xdr:colOff>173355</xdr:colOff>
      <xdr:row>38</xdr:row>
      <xdr:rowOff>175260</xdr:rowOff>
    </xdr:from>
    <xdr:to>
      <xdr:col>110</xdr:col>
      <xdr:colOff>43815</xdr:colOff>
      <xdr:row>49</xdr:row>
      <xdr:rowOff>76200</xdr:rowOff>
    </xdr:to>
    <xdr:graphicFrame macro="">
      <xdr:nvGraphicFramePr>
        <xdr:cNvPr id="4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110</xdr:col>
      <xdr:colOff>118110</xdr:colOff>
      <xdr:row>38</xdr:row>
      <xdr:rowOff>171450</xdr:rowOff>
    </xdr:from>
    <xdr:to>
      <xdr:col>112</xdr:col>
      <xdr:colOff>598170</xdr:colOff>
      <xdr:row>49</xdr:row>
      <xdr:rowOff>74295</xdr:rowOff>
    </xdr:to>
    <xdr:graphicFrame macro="">
      <xdr:nvGraphicFramePr>
        <xdr:cNvPr id="4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113</xdr:col>
      <xdr:colOff>40005</xdr:colOff>
      <xdr:row>38</xdr:row>
      <xdr:rowOff>165735</xdr:rowOff>
    </xdr:from>
    <xdr:to>
      <xdr:col>115</xdr:col>
      <xdr:colOff>520065</xdr:colOff>
      <xdr:row>49</xdr:row>
      <xdr:rowOff>66675</xdr:rowOff>
    </xdr:to>
    <xdr:graphicFrame macro="">
      <xdr:nvGraphicFramePr>
        <xdr:cNvPr id="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116</xdr:col>
      <xdr:colOff>13335</xdr:colOff>
      <xdr:row>38</xdr:row>
      <xdr:rowOff>175260</xdr:rowOff>
    </xdr:from>
    <xdr:to>
      <xdr:col>118</xdr:col>
      <xdr:colOff>493395</xdr:colOff>
      <xdr:row>49</xdr:row>
      <xdr:rowOff>76200</xdr:rowOff>
    </xdr:to>
    <xdr:graphicFrame macro="">
      <xdr:nvGraphicFramePr>
        <xdr:cNvPr id="4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118</xdr:col>
      <xdr:colOff>548640</xdr:colOff>
      <xdr:row>38</xdr:row>
      <xdr:rowOff>171450</xdr:rowOff>
    </xdr:from>
    <xdr:to>
      <xdr:col>121</xdr:col>
      <xdr:colOff>419100</xdr:colOff>
      <xdr:row>49</xdr:row>
      <xdr:rowOff>74295</xdr:rowOff>
    </xdr:to>
    <xdr:graphicFrame macro="">
      <xdr:nvGraphicFramePr>
        <xdr:cNvPr id="4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121</xdr:col>
      <xdr:colOff>476250</xdr:colOff>
      <xdr:row>38</xdr:row>
      <xdr:rowOff>161925</xdr:rowOff>
    </xdr:from>
    <xdr:to>
      <xdr:col>124</xdr:col>
      <xdr:colOff>346710</xdr:colOff>
      <xdr:row>49</xdr:row>
      <xdr:rowOff>64770</xdr:rowOff>
    </xdr:to>
    <xdr:graphicFrame macro="">
      <xdr:nvGraphicFramePr>
        <xdr:cNvPr id="4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124</xdr:col>
      <xdr:colOff>417195</xdr:colOff>
      <xdr:row>38</xdr:row>
      <xdr:rowOff>169545</xdr:rowOff>
    </xdr:from>
    <xdr:to>
      <xdr:col>127</xdr:col>
      <xdr:colOff>287655</xdr:colOff>
      <xdr:row>49</xdr:row>
      <xdr:rowOff>70485</xdr:rowOff>
    </xdr:to>
    <xdr:graphicFrame macro="">
      <xdr:nvGraphicFramePr>
        <xdr:cNvPr id="4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127</xdr:col>
      <xdr:colOff>340995</xdr:colOff>
      <xdr:row>38</xdr:row>
      <xdr:rowOff>167640</xdr:rowOff>
    </xdr:from>
    <xdr:to>
      <xdr:col>130</xdr:col>
      <xdr:colOff>211455</xdr:colOff>
      <xdr:row>49</xdr:row>
      <xdr:rowOff>68580</xdr:rowOff>
    </xdr:to>
    <xdr:graphicFrame macro="">
      <xdr:nvGraphicFramePr>
        <xdr:cNvPr id="4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130</xdr:col>
      <xdr:colOff>291465</xdr:colOff>
      <xdr:row>39</xdr:row>
      <xdr:rowOff>3810</xdr:rowOff>
    </xdr:from>
    <xdr:to>
      <xdr:col>133</xdr:col>
      <xdr:colOff>161925</xdr:colOff>
      <xdr:row>49</xdr:row>
      <xdr:rowOff>85725</xdr:rowOff>
    </xdr:to>
    <xdr:graphicFrame macro="">
      <xdr:nvGraphicFramePr>
        <xdr:cNvPr id="4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133</xdr:col>
      <xdr:colOff>238125</xdr:colOff>
      <xdr:row>38</xdr:row>
      <xdr:rowOff>171450</xdr:rowOff>
    </xdr:from>
    <xdr:to>
      <xdr:col>136</xdr:col>
      <xdr:colOff>108585</xdr:colOff>
      <xdr:row>49</xdr:row>
      <xdr:rowOff>72390</xdr:rowOff>
    </xdr:to>
    <xdr:graphicFrame macro="">
      <xdr:nvGraphicFramePr>
        <xdr:cNvPr id="4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136</xdr:col>
      <xdr:colOff>171450</xdr:colOff>
      <xdr:row>38</xdr:row>
      <xdr:rowOff>171450</xdr:rowOff>
    </xdr:from>
    <xdr:to>
      <xdr:col>139</xdr:col>
      <xdr:colOff>41910</xdr:colOff>
      <xdr:row>49</xdr:row>
      <xdr:rowOff>72390</xdr:rowOff>
    </xdr:to>
    <xdr:graphicFrame macro="">
      <xdr:nvGraphicFramePr>
        <xdr:cNvPr id="5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139</xdr:col>
      <xdr:colOff>133350</xdr:colOff>
      <xdr:row>39</xdr:row>
      <xdr:rowOff>0</xdr:rowOff>
    </xdr:from>
    <xdr:to>
      <xdr:col>142</xdr:col>
      <xdr:colOff>3810</xdr:colOff>
      <xdr:row>49</xdr:row>
      <xdr:rowOff>81915</xdr:rowOff>
    </xdr:to>
    <xdr:graphicFrame macro="">
      <xdr:nvGraphicFramePr>
        <xdr:cNvPr id="5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142</xdr:col>
      <xdr:colOff>95250</xdr:colOff>
      <xdr:row>38</xdr:row>
      <xdr:rowOff>171450</xdr:rowOff>
    </xdr:from>
    <xdr:to>
      <xdr:col>144</xdr:col>
      <xdr:colOff>575310</xdr:colOff>
      <xdr:row>49</xdr:row>
      <xdr:rowOff>72390</xdr:rowOff>
    </xdr:to>
    <xdr:graphicFrame macro="">
      <xdr:nvGraphicFramePr>
        <xdr:cNvPr id="5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145</xdr:col>
      <xdr:colOff>66675</xdr:colOff>
      <xdr:row>39</xdr:row>
      <xdr:rowOff>0</xdr:rowOff>
    </xdr:from>
    <xdr:to>
      <xdr:col>147</xdr:col>
      <xdr:colOff>546735</xdr:colOff>
      <xdr:row>49</xdr:row>
      <xdr:rowOff>81915</xdr:rowOff>
    </xdr:to>
    <xdr:graphicFrame macro="">
      <xdr:nvGraphicFramePr>
        <xdr:cNvPr id="5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0.03585</cdr:x>
      <cdr:y>0.02961</cdr:y>
    </cdr:from>
    <cdr:to>
      <cdr:x>0.03585</cdr:x>
      <cdr:y>0.02961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AJ4YhFEuOCTOXW4iUSRxt6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0.03609</cdr:x>
      <cdr:y>0.02961</cdr:y>
    </cdr:from>
    <cdr:to>
      <cdr:x>0.03609</cdr:x>
      <cdr:y>0.02961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81rJn85FkMcXirFRFL6hLQ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0.03609</cdr:x>
      <cdr:y>0.02961</cdr:y>
    </cdr:from>
    <cdr:to>
      <cdr:x>0.03609</cdr:x>
      <cdr:y>0.02961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9V74tBgcYTitB3xyhwo9i6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ZKHqbnE8k3eqMOedvs43ua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JvEFKZ2GXoNN0o37PqdDW3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IjghZfWlqeEP0bMvCF5D6P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CZNQ9nCEQRdGNlptZMJBYz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8boRljNxyiWSGgt96zIMnN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Bkor59FiUuR3RCsh2jRjjV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JUE9ZQGaTcblz3tUdDSfos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0.00199</cdr:x>
      <cdr:y>0.00923</cdr:y>
    </cdr:from>
    <cdr:to>
      <cdr:x>0.00199</cdr:x>
      <cdr:y>0.00923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1aGOesqrl5S1ekUwe2R1y8</a:t>
          </a:r>
        </a:p>
      </cdr:txBody>
    </cdr:sp>
  </cdr:relSizeAnchor>
  <cdr:relSizeAnchor xmlns:cdr="http://schemas.openxmlformats.org/drawingml/2006/chartDrawing">
    <cdr:from>
      <cdr:x>0.08505</cdr:x>
      <cdr:y>0.11976</cdr:y>
    </cdr:from>
    <cdr:to>
      <cdr:x>0.09511</cdr:x>
      <cdr:y>0.15255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26680" y="80010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1DpRHOwpV4uGAtMW9OBJBF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Rw2oO75dq3whT0K89SDth7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QTtZ7hu3EEQmMSPiZpkHDq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9jALc1FJ57nJF8UPZNInpS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qxeRiQSe9ztqJapl5toVyJ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Y2dGnapwYg1hS2wkIOQRXO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ffpKpDIfZujGycDCtHOCAd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orhmPKLz4HLaMYhCKLOJgx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YcukG5l92kd2QXt3OXtppC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UoqFlQW3OQWRt5Sv3FeVEr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0.03585</cdr:x>
      <cdr:y>0.02938</cdr:y>
    </cdr:from>
    <cdr:to>
      <cdr:x>0.03585</cdr:x>
      <cdr:y>0.02938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IhYcmyZjqpJPleXviVjSkU</a:t>
          </a:r>
        </a:p>
      </cdr:txBody>
    </cdr:sp>
  </cdr:relSizeAnchor>
  <cdr:relSizeAnchor xmlns:cdr="http://schemas.openxmlformats.org/drawingml/2006/chartDrawing">
    <cdr:from>
      <cdr:x>0.03585</cdr:x>
      <cdr:y>0.02938</cdr:y>
    </cdr:from>
    <cdr:to>
      <cdr:x>0.03585</cdr:x>
      <cdr:y>0.02938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IhYcmyZjqpJPleXviVjSkU</a:t>
          </a:r>
        </a:p>
      </cdr:txBody>
    </cdr:sp>
  </cdr:relSizeAnchor>
  <cdr:relSizeAnchor xmlns:cdr="http://schemas.openxmlformats.org/drawingml/2006/chartDrawing">
    <cdr:from>
      <cdr:x>0.03585</cdr:x>
      <cdr:y>0.02938</cdr:y>
    </cdr:from>
    <cdr:to>
      <cdr:x>0.03585</cdr:x>
      <cdr:y>0.02938</cdr:y>
    </cdr:to>
    <cdr:sp macro="" textlink="">
      <cdr:nvSpPr>
        <cdr:cNvPr id="4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IhYcmyZjqpJPleXviVjSkU</a:t>
          </a:r>
        </a:p>
      </cdr:txBody>
    </cdr:sp>
  </cdr:relSizeAnchor>
  <cdr:relSizeAnchor xmlns:cdr="http://schemas.openxmlformats.org/drawingml/2006/chartDrawing">
    <cdr:from>
      <cdr:x>0.03585</cdr:x>
      <cdr:y>0.02938</cdr:y>
    </cdr:from>
    <cdr:to>
      <cdr:x>0.03585</cdr:x>
      <cdr:y>0.02938</cdr:y>
    </cdr:to>
    <cdr:sp macro="" textlink="">
      <cdr:nvSpPr>
        <cdr:cNvPr id="5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IhYcmyZjqpJPleXviVjSkU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0.0298</cdr:x>
      <cdr:y>0.02552</cdr:y>
    </cdr:from>
    <cdr:to>
      <cdr:x>0.0298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5ZunbjUObuXtrGx2Gf6YA5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0.0375</cdr:x>
      <cdr:y>0.02985</cdr:y>
    </cdr:from>
    <cdr:to>
      <cdr:x>0.0375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ycMPOXVT8J0hl9a53luE1v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</cdr:x>
      <cdr:y>0.02985</cdr:y>
    </cdr:from>
    <cdr:to>
      <cdr:x>0.0375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gJnLDjzwjdCTroP15Rr1Es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0.03726</cdr:x>
      <cdr:y>0.02985</cdr:y>
    </cdr:from>
    <cdr:to>
      <cdr:x>0.03726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hoYGyIKVIFNO0fOAUGKU6w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0.02996</cdr:x>
      <cdr:y>0.02552</cdr:y>
    </cdr:from>
    <cdr:to>
      <cdr:x>0.02996</cdr:x>
      <cdr:y>0.02552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WK7j9HWQfR7mh5T1KvcZwm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0.03726</cdr:x>
      <cdr:y>0.02985</cdr:y>
    </cdr:from>
    <cdr:to>
      <cdr:x>0.03726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drMyGgQrqifOsZMXKRMnvW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0.0375</cdr:x>
      <cdr:y>0.02985</cdr:y>
    </cdr:from>
    <cdr:to>
      <cdr:x>0.0375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6DoAduXLhKmKawT02t5gfu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0.03726</cdr:x>
      <cdr:y>0.02985</cdr:y>
    </cdr:from>
    <cdr:to>
      <cdr:x>0.03726</cdr:x>
      <cdr:y>0.02985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rHPf3KOiifGB4bOnGZQoCD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0.03609</cdr:x>
      <cdr:y>0.02961</cdr:y>
    </cdr:from>
    <cdr:to>
      <cdr:x>0.03609</cdr:x>
      <cdr:y>0.02961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JTbKQWqKLAt3K50yUa4PqL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orris/Documents/JMA/Excel%20Templates/Statistics/Descriptive_Sta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-op/DMAIC/Templates/Six%20Sigma%20Template%20K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nz/Quality/6%20Sigma/SixSigma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orris/Documents/JMA/Excel%20Tools/Measurement%20Templates/Time%20Study/Cycle%20Time%20Template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Notes"/>
      <sheetName val="Notes."/>
    </sheetNames>
    <sheetDataSet>
      <sheetData sheetId="0">
        <row r="1">
          <cell r="A1">
            <v>12</v>
          </cell>
        </row>
        <row r="2">
          <cell r="A2">
            <v>3</v>
          </cell>
        </row>
        <row r="3">
          <cell r="A3">
            <v>23</v>
          </cell>
        </row>
        <row r="4">
          <cell r="A4">
            <v>4</v>
          </cell>
        </row>
        <row r="5">
          <cell r="A5">
            <v>34</v>
          </cell>
        </row>
        <row r="6">
          <cell r="A6">
            <v>54</v>
          </cell>
        </row>
        <row r="7">
          <cell r="A7">
            <v>34</v>
          </cell>
        </row>
        <row r="8">
          <cell r="A8">
            <v>54</v>
          </cell>
        </row>
        <row r="9">
          <cell r="A9">
            <v>34</v>
          </cell>
        </row>
        <row r="10">
          <cell r="A10">
            <v>67</v>
          </cell>
        </row>
        <row r="11">
          <cell r="A11">
            <v>78</v>
          </cell>
        </row>
        <row r="12">
          <cell r="A12">
            <v>65</v>
          </cell>
        </row>
        <row r="13">
          <cell r="A13">
            <v>54</v>
          </cell>
        </row>
        <row r="14">
          <cell r="A14">
            <v>34</v>
          </cell>
        </row>
        <row r="15">
          <cell r="A15">
            <v>23</v>
          </cell>
        </row>
        <row r="16">
          <cell r="A16">
            <v>34</v>
          </cell>
        </row>
        <row r="17">
          <cell r="A17">
            <v>54</v>
          </cell>
        </row>
        <row r="18">
          <cell r="A18">
            <v>54</v>
          </cell>
        </row>
        <row r="19">
          <cell r="A19">
            <v>54</v>
          </cell>
        </row>
        <row r="20">
          <cell r="A20">
            <v>67</v>
          </cell>
        </row>
      </sheetData>
      <sheetData sheetId="1">
        <row r="1">
          <cell r="A1" t="str">
            <v>STATISTICAL REPORT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AIC"/>
      <sheetName val="Breakthrough Strategy"/>
      <sheetName val="SS Project Plan"/>
      <sheetName val="Project Action Plan"/>
      <sheetName val="CTQ Template"/>
      <sheetName val="SIPOC"/>
      <sheetName val="SIPOC (blank)"/>
      <sheetName val="Process Analysis"/>
      <sheetName val="Fishbone"/>
      <sheetName val="Brainstorm "/>
      <sheetName val="FDM"/>
      <sheetName val="Risk Assessment"/>
      <sheetName val="Solution Evaluation Form"/>
      <sheetName val="Data Collection Plan"/>
      <sheetName val="Xs and Ys"/>
      <sheetName val="Timeline"/>
      <sheetName val="DOE 2^2 template"/>
      <sheetName val="DOE 2^3 template"/>
      <sheetName val="PPM"/>
      <sheetName val="no shift"/>
      <sheetName val="RTY"/>
      <sheetName val="DPMO Calculator"/>
      <sheetName val="DPMO&gt;Sig&gt;Cpk"/>
      <sheetName val="Six Sigma Project"/>
      <sheetName val="GC Plan"/>
      <sheetName val="HOQ"/>
      <sheetName val="C&amp;E Matrix"/>
      <sheetName val="FMEAInfo"/>
      <sheetName val="FMEA"/>
      <sheetName val="FSeverity"/>
      <sheetName val="FOccurance"/>
      <sheetName val="FDetection"/>
      <sheetName val="ControlPlan"/>
      <sheetName val="Process Control Plan"/>
      <sheetName val="SS Prvnt Mnt"/>
      <sheetName val="Outputs"/>
      <sheetName val="DFMEA Template"/>
      <sheetName val="Z-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1">
          <cell r="B11">
            <v>8.3333333333333321</v>
          </cell>
          <cell r="C11">
            <v>-5</v>
          </cell>
          <cell r="D11">
            <v>1.6666666666666679</v>
          </cell>
        </row>
      </sheetData>
      <sheetData sheetId="17" refreshError="1"/>
      <sheetData sheetId="18">
        <row r="16">
          <cell r="B16">
            <v>3.4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mazumi Data"/>
      <sheetName val="Yamazumi Chart"/>
      <sheetName val="TermsOfUse"/>
      <sheetName val="DV-IDENTITY-0"/>
    </sheetNames>
    <sheetDataSet>
      <sheetData sheetId="0">
        <row r="6">
          <cell r="F6" t="str">
            <v>Set Jumper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tabSelected="1" zoomScale="70" zoomScaleNormal="70" workbookViewId="0">
      <selection activeCell="F3" sqref="F3"/>
    </sheetView>
  </sheetViews>
  <sheetFormatPr defaultColWidth="0" defaultRowHeight="18.75" zeroHeight="1" x14ac:dyDescent="0.25"/>
  <cols>
    <col min="1" max="1" width="3.7109375" style="50" customWidth="1"/>
    <col min="2" max="4" width="22.7109375" style="67" customWidth="1"/>
    <col min="5" max="5" width="28.5703125" style="67" bestFit="1" customWidth="1"/>
    <col min="6" max="6" width="9" style="67" customWidth="1"/>
    <col min="7" max="7" width="3.7109375" style="51" customWidth="1"/>
    <col min="8" max="8" width="16" style="67" bestFit="1" customWidth="1"/>
    <col min="9" max="10" width="13.7109375" style="67" customWidth="1"/>
    <col min="11" max="11" width="3.7109375" style="50" customWidth="1"/>
    <col min="12" max="12" width="15.42578125" style="68" hidden="1"/>
    <col min="13" max="13" width="14.140625" style="68" hidden="1"/>
    <col min="14" max="14" width="7.7109375" style="69" hidden="1"/>
    <col min="15" max="15" width="7.28515625" style="68" hidden="1"/>
    <col min="16" max="16" width="14.42578125" style="68" hidden="1"/>
    <col min="17" max="17" width="10.140625" style="68" hidden="1"/>
    <col min="18" max="18" width="12" style="68" hidden="1"/>
    <col min="19" max="19" width="9.140625" style="68" hidden="1"/>
    <col min="20" max="23" width="10.7109375" style="68" hidden="1"/>
    <col min="24" max="24" width="21.85546875" style="68" hidden="1"/>
    <col min="25" max="26" width="9.140625" style="68" hidden="1"/>
    <col min="27" max="27" width="11.28515625" style="68" hidden="1"/>
    <col min="28" max="28" width="6.7109375" style="68" hidden="1"/>
    <col min="29" max="29" width="15.42578125" style="68" hidden="1"/>
    <col min="30" max="30" width="8.7109375" style="68" hidden="1"/>
    <col min="31" max="31" width="3.5703125" style="68" hidden="1"/>
    <col min="32" max="38" width="9.140625" style="68" hidden="1"/>
    <col min="39" max="39" width="14.42578125" style="68" hidden="1"/>
    <col min="40" max="44" width="9.140625" style="68" hidden="1"/>
    <col min="45" max="47" width="14.42578125" style="68" hidden="1"/>
    <col min="48" max="16384" width="9.140625" style="68" hidden="1"/>
  </cols>
  <sheetData>
    <row r="1" spans="1:18" s="52" customFormat="1" ht="15.6" customHeight="1" x14ac:dyDescent="0.25">
      <c r="A1" s="50">
        <v>1</v>
      </c>
      <c r="B1" s="51"/>
      <c r="C1" s="51"/>
      <c r="D1" s="51"/>
      <c r="E1" s="51"/>
      <c r="F1" s="51"/>
      <c r="G1" s="51"/>
      <c r="H1" s="51"/>
      <c r="I1" s="51"/>
      <c r="J1" s="51"/>
      <c r="K1" s="50"/>
    </row>
    <row r="2" spans="1:18" s="53" customFormat="1" ht="21" x14ac:dyDescent="0.25">
      <c r="A2" s="50">
        <v>2</v>
      </c>
      <c r="B2" s="109" t="s">
        <v>75</v>
      </c>
      <c r="C2" s="110"/>
      <c r="D2" s="110"/>
      <c r="E2" s="110"/>
      <c r="F2" s="111"/>
      <c r="G2" s="51"/>
      <c r="H2" s="109" t="s">
        <v>40</v>
      </c>
      <c r="I2" s="110"/>
      <c r="J2" s="111"/>
      <c r="K2" s="50"/>
    </row>
    <row r="3" spans="1:18" s="53" customFormat="1" ht="18" customHeight="1" x14ac:dyDescent="0.25">
      <c r="A3" s="50">
        <v>3</v>
      </c>
      <c r="B3" s="120" t="s">
        <v>74</v>
      </c>
      <c r="C3" s="121"/>
      <c r="D3" s="121"/>
      <c r="E3" s="77" t="s">
        <v>44</v>
      </c>
      <c r="F3" s="59"/>
      <c r="G3" s="51"/>
      <c r="H3" s="64" t="s">
        <v>43</v>
      </c>
      <c r="I3" s="82" t="str">
        <f>IF(OR(D22="",E22=""),"",F7*(3600/MAX(O22:O36)))</f>
        <v/>
      </c>
      <c r="J3" s="78" t="s">
        <v>72</v>
      </c>
      <c r="K3" s="50"/>
    </row>
    <row r="4" spans="1:18" s="53" customFormat="1" ht="18" customHeight="1" x14ac:dyDescent="0.25">
      <c r="A4" s="50">
        <v>4</v>
      </c>
      <c r="B4" s="52"/>
      <c r="C4" s="52"/>
      <c r="D4" s="52"/>
      <c r="E4" s="52"/>
      <c r="F4" s="52"/>
      <c r="G4" s="51"/>
      <c r="H4" s="64" t="s">
        <v>45</v>
      </c>
      <c r="I4" s="82" t="str">
        <f>IF(D22="","",F7*(3600/MAX(D22:D36)))</f>
        <v/>
      </c>
      <c r="J4" s="78" t="s">
        <v>72</v>
      </c>
      <c r="K4" s="50"/>
      <c r="M4" s="57"/>
    </row>
    <row r="5" spans="1:18" s="53" customFormat="1" ht="21" x14ac:dyDescent="0.25">
      <c r="A5" s="50">
        <v>5</v>
      </c>
      <c r="B5" s="109" t="s">
        <v>47</v>
      </c>
      <c r="C5" s="110"/>
      <c r="D5" s="110"/>
      <c r="E5" s="110"/>
      <c r="F5" s="111"/>
      <c r="G5" s="51"/>
      <c r="H5" s="58" t="s">
        <v>46</v>
      </c>
      <c r="I5" s="83" t="str">
        <f>IF(OR(D22="",E22=""),"",F7*(3600/MAX(N22:N36)))</f>
        <v/>
      </c>
      <c r="J5" s="79" t="s">
        <v>72</v>
      </c>
      <c r="K5" s="50"/>
    </row>
    <row r="6" spans="1:18" s="53" customFormat="1" x14ac:dyDescent="0.25">
      <c r="A6" s="50">
        <v>6</v>
      </c>
      <c r="B6" s="122" t="s">
        <v>73</v>
      </c>
      <c r="C6" s="123"/>
      <c r="D6" s="116" t="s">
        <v>48</v>
      </c>
      <c r="E6" s="116"/>
      <c r="F6" s="56"/>
      <c r="G6" s="51"/>
      <c r="H6" s="51"/>
      <c r="I6" s="51"/>
      <c r="J6" s="51"/>
      <c r="K6" s="50"/>
    </row>
    <row r="7" spans="1:18" s="53" customFormat="1" ht="21" x14ac:dyDescent="0.25">
      <c r="A7" s="50">
        <v>7</v>
      </c>
      <c r="B7" s="122" t="s">
        <v>49</v>
      </c>
      <c r="C7" s="123"/>
      <c r="D7" s="116" t="s">
        <v>50</v>
      </c>
      <c r="E7" s="116"/>
      <c r="F7" s="61"/>
      <c r="G7" s="51"/>
      <c r="H7" s="109" t="str">
        <f>IF(F3="","","WIP Calcation")</f>
        <v/>
      </c>
      <c r="I7" s="110"/>
      <c r="J7" s="111"/>
      <c r="K7" s="50"/>
    </row>
    <row r="8" spans="1:18" s="53" customFormat="1" ht="15.75" customHeight="1" x14ac:dyDescent="0.25">
      <c r="A8" s="50">
        <v>8</v>
      </c>
      <c r="B8" s="122" t="s">
        <v>51</v>
      </c>
      <c r="C8" s="123"/>
      <c r="D8" s="116" t="s">
        <v>52</v>
      </c>
      <c r="E8" s="116"/>
      <c r="F8" s="56"/>
      <c r="G8" s="51"/>
      <c r="H8" s="112" t="str">
        <f>IF(M22="","",IF(C22="","Enter "&amp;"'"&amp;M22&amp;"'"&amp;" Name",C22))</f>
        <v/>
      </c>
      <c r="I8" s="113"/>
      <c r="J8" s="114"/>
      <c r="K8" s="50">
        <f>COUNTBLANK(H8)</f>
        <v>1</v>
      </c>
    </row>
    <row r="9" spans="1:18" s="53" customFormat="1" x14ac:dyDescent="0.25">
      <c r="A9" s="50">
        <v>9</v>
      </c>
      <c r="B9" s="122" t="s">
        <v>53</v>
      </c>
      <c r="C9" s="123"/>
      <c r="D9" s="116" t="s">
        <v>54</v>
      </c>
      <c r="E9" s="116"/>
      <c r="F9" s="56"/>
      <c r="G9" s="51"/>
      <c r="H9" s="62" t="str">
        <f>IF(OR(H8="",H10=""),"","WIP Range:")</f>
        <v/>
      </c>
      <c r="I9" s="54" t="str">
        <f>IF(F$3="","",IF(H9="","",F$8*(F$6/3600)*((SUM(D22:D23)-SQRT(SUMSQ(E22:E23)))/F$7)))</f>
        <v/>
      </c>
      <c r="J9" s="63" t="str">
        <f>IF(F$3="","",IF(H9="","",(F$8*(F$6/3600)*((SUM(D22:D23)+SQRT(SUMSQ(E22:E23)))/F$7))+IF(F$9="Yes",(1.5*(F$8*(F$6/3600)*((SUM(D22:D23)+SQRT(SUMSQ(E22:E23)))/F$7)))-I9)))</f>
        <v/>
      </c>
      <c r="K9" s="50">
        <f t="shared" ref="K9:K36" si="0">COUNTBLANK(H9)</f>
        <v>1</v>
      </c>
    </row>
    <row r="10" spans="1:18" s="53" customFormat="1" x14ac:dyDescent="0.25">
      <c r="A10" s="50">
        <v>10</v>
      </c>
      <c r="B10" s="76"/>
      <c r="C10" s="76"/>
      <c r="D10" s="119"/>
      <c r="E10" s="119"/>
      <c r="F10" s="72"/>
      <c r="G10" s="51"/>
      <c r="H10" s="112" t="str">
        <f>IF(M23="","",IF(C23="","Enter "&amp;"'"&amp;M23&amp;"'"&amp;" Name",C23))</f>
        <v/>
      </c>
      <c r="I10" s="113"/>
      <c r="J10" s="114"/>
      <c r="K10" s="50">
        <f t="shared" si="0"/>
        <v>1</v>
      </c>
    </row>
    <row r="11" spans="1:18" s="53" customFormat="1" x14ac:dyDescent="0.25">
      <c r="A11" s="50">
        <v>11</v>
      </c>
      <c r="B11" s="52"/>
      <c r="C11" s="52"/>
      <c r="D11" s="52"/>
      <c r="E11" s="52"/>
      <c r="F11" s="52"/>
      <c r="G11" s="51"/>
      <c r="H11" s="62" t="str">
        <f>IF(OR(H10="",H12=""),"","WIP Range:")</f>
        <v/>
      </c>
      <c r="I11" s="54" t="str">
        <f>IF(F$3="","",IF(H11="","",F$8*(F$6/3600)*((SUM(D23:D24)-SQRT(SUMSQ(E23:E24)))/F$7)))</f>
        <v/>
      </c>
      <c r="J11" s="63" t="str">
        <f>IF(F$3="","",IF(H11="","",(F$8*(F$6/3600)*((SUM(D23:D24)+SQRT(SUMSQ(E23:E24)))/F$7))+IF(F$9="Yes",(1.5*(F$8*(F$6/3600)*((SUM(D23:D24)+SQRT(SUMSQ(E23:E24)))/F$7)))-I11)))</f>
        <v/>
      </c>
      <c r="K11" s="50">
        <f t="shared" si="0"/>
        <v>1</v>
      </c>
      <c r="R11" s="168"/>
    </row>
    <row r="12" spans="1:18" s="53" customFormat="1" x14ac:dyDescent="0.25">
      <c r="A12" s="50">
        <v>12</v>
      </c>
      <c r="B12" s="51"/>
      <c r="C12" s="51"/>
      <c r="D12" s="51"/>
      <c r="E12" s="51"/>
      <c r="F12" s="51"/>
      <c r="G12" s="51"/>
      <c r="H12" s="112" t="str">
        <f>IF(M24="","",IF(C24="","Enter "&amp;"'"&amp;M24&amp;"'"&amp;" Name",C24))</f>
        <v/>
      </c>
      <c r="I12" s="113"/>
      <c r="J12" s="114"/>
      <c r="K12" s="50">
        <f t="shared" si="0"/>
        <v>1</v>
      </c>
      <c r="R12" s="168"/>
    </row>
    <row r="13" spans="1:18" s="53" customFormat="1" x14ac:dyDescent="0.25">
      <c r="A13" s="50">
        <v>13</v>
      </c>
      <c r="B13" s="52"/>
      <c r="C13" s="52"/>
      <c r="D13" s="52"/>
      <c r="E13" s="52"/>
      <c r="F13" s="52"/>
      <c r="G13" s="51"/>
      <c r="H13" s="62" t="str">
        <f>IF(OR(H12="",H14=""),"","WIP Range:")</f>
        <v/>
      </c>
      <c r="I13" s="54" t="str">
        <f>IF(F$3="","",IF(H13="","",F$8*(F$6/3600)*((SUM(D24:D25)-SQRT(SUMSQ(E24:E25)))/F$7)))</f>
        <v/>
      </c>
      <c r="J13" s="63" t="str">
        <f>IF(F$3="","",IF(H13="","",(F$8*(F$6/3600)*((SUM(D24:D25)+SQRT(SUMSQ(E24:E25)))/F$7))+IF(F$9="Yes",(1.5*(F$8*(F$6/3600)*((SUM(D24:D25)+SQRT(SUMSQ(E24:E25)))/F$7)))-I13)))</f>
        <v/>
      </c>
      <c r="K13" s="50">
        <f t="shared" si="0"/>
        <v>1</v>
      </c>
      <c r="R13" s="168"/>
    </row>
    <row r="14" spans="1:18" s="53" customFormat="1" x14ac:dyDescent="0.25">
      <c r="A14" s="50">
        <v>14</v>
      </c>
      <c r="B14" s="52"/>
      <c r="C14" s="52"/>
      <c r="D14" s="52"/>
      <c r="E14" s="52"/>
      <c r="F14" s="52"/>
      <c r="G14" s="51"/>
      <c r="H14" s="112" t="str">
        <f>IF(M25="","",IF(C25="","Enter "&amp;"'"&amp;M25&amp;"'"&amp;" Name",C25))</f>
        <v/>
      </c>
      <c r="I14" s="113"/>
      <c r="J14" s="114"/>
      <c r="K14" s="50">
        <f t="shared" si="0"/>
        <v>1</v>
      </c>
    </row>
    <row r="15" spans="1:18" s="53" customFormat="1" ht="16.5" customHeight="1" x14ac:dyDescent="0.25">
      <c r="A15" s="50">
        <v>15</v>
      </c>
      <c r="B15" s="52"/>
      <c r="C15" s="52"/>
      <c r="D15" s="52"/>
      <c r="E15" s="52"/>
      <c r="F15" s="52"/>
      <c r="G15" s="51"/>
      <c r="H15" s="62" t="str">
        <f>IF(OR(H14="",H16=""),"","WIP Range:")</f>
        <v/>
      </c>
      <c r="I15" s="54" t="str">
        <f>IF(F$3="","",IF(H15="","",F$8*(F$6/3600)*((SUM(D25:D26)-SQRT(SUMSQ(E25:E26)))/F$7)))</f>
        <v/>
      </c>
      <c r="J15" s="63" t="str">
        <f>IF(F$3="","",IF(H15="","",(F$8*(F$6/3600)*((SUM(D25:D26)+SQRT(SUMSQ(E25:E26)))/F$7))+IF(F$9="Yes",(1.5*(F$8*(F$6/3600)*((SUM(D25:D26)+SQRT(SUMSQ(E25:E26)))/F$7)))-I15)))</f>
        <v/>
      </c>
      <c r="K15" s="50">
        <f t="shared" si="0"/>
        <v>1</v>
      </c>
    </row>
    <row r="16" spans="1:18" s="53" customFormat="1" x14ac:dyDescent="0.25">
      <c r="A16" s="50"/>
      <c r="B16" s="52"/>
      <c r="C16" s="52"/>
      <c r="D16" s="52"/>
      <c r="E16" s="52"/>
      <c r="F16" s="52"/>
      <c r="G16" s="51"/>
      <c r="H16" s="112" t="str">
        <f>IF(M26="","",IF(C26="","Enter "&amp;"'"&amp;M26&amp;"'"&amp;" Name",C26))</f>
        <v/>
      </c>
      <c r="I16" s="113"/>
      <c r="J16" s="114"/>
      <c r="K16" s="50">
        <f t="shared" si="0"/>
        <v>1</v>
      </c>
      <c r="L16" s="74"/>
      <c r="M16" s="75"/>
    </row>
    <row r="17" spans="1:15" s="53" customFormat="1" x14ac:dyDescent="0.25">
      <c r="A17" s="50"/>
      <c r="B17" s="52"/>
      <c r="C17" s="52"/>
      <c r="D17" s="52"/>
      <c r="E17" s="52"/>
      <c r="F17" s="52"/>
      <c r="G17" s="51"/>
      <c r="H17" s="62" t="str">
        <f>IF(OR(H16="",H18=""),"","WIP Range:")</f>
        <v/>
      </c>
      <c r="I17" s="54" t="str">
        <f>IF(F$3="","",IF(H17="","",F$8*(F$6/3600)*((SUM(D26:D27)-SQRT(SUMSQ(E26:E27)))/F$7)))</f>
        <v/>
      </c>
      <c r="J17" s="63" t="str">
        <f>IF(F$3="","",IF(H17="","",(F$8*(F$6/3600)*((SUM(D26:D27)+SQRT(SUMSQ(E26:E27)))/F$7))+IF(F$9="Yes",(1.5*(F$8*(F$6/3600)*((SUM(D26:D27)+SQRT(SUMSQ(E26:E27)))/F$7)))-I17)))</f>
        <v/>
      </c>
      <c r="K17" s="50">
        <f t="shared" si="0"/>
        <v>1</v>
      </c>
      <c r="L17" s="74"/>
      <c r="M17" s="75"/>
    </row>
    <row r="18" spans="1:15" s="53" customFormat="1" x14ac:dyDescent="0.25">
      <c r="A18" s="50"/>
      <c r="B18" s="60"/>
      <c r="C18" s="60"/>
      <c r="D18" s="60"/>
      <c r="E18" s="70"/>
      <c r="F18" s="51"/>
      <c r="G18" s="51"/>
      <c r="H18" s="112" t="str">
        <f>IF(M27="","",IF(C27="","Enter "&amp;"'"&amp;M27&amp;"'"&amp;" Name",C27))</f>
        <v/>
      </c>
      <c r="I18" s="113"/>
      <c r="J18" s="114"/>
      <c r="K18" s="50">
        <f t="shared" si="0"/>
        <v>1</v>
      </c>
      <c r="L18" s="74"/>
      <c r="M18" s="75"/>
    </row>
    <row r="19" spans="1:15" s="53" customFormat="1" x14ac:dyDescent="0.25">
      <c r="A19" s="50"/>
      <c r="B19" s="51"/>
      <c r="C19" s="51"/>
      <c r="D19" s="51"/>
      <c r="E19" s="51"/>
      <c r="F19" s="51"/>
      <c r="G19" s="51"/>
      <c r="H19" s="62" t="str">
        <f>IF(OR(H18="",H20=""),"","WIP Range:")</f>
        <v/>
      </c>
      <c r="I19" s="54" t="str">
        <f>IF(F$3="","",IF(H19="","",F$8*(F$6/3600)*((SUM(D27:D28)-SQRT(SUMSQ(E27:E28)))/F$7)))</f>
        <v/>
      </c>
      <c r="J19" s="63" t="str">
        <f>IF(F$3="","",IF(H19="","",(F$8*(F$6/3600)*((SUM(D27:D28)+SQRT(SUMSQ(E27:E28)))/F$7))+IF(F$9="Yes",(1.5*(F$8*(F$6/3600)*((SUM(D27:D28)+SQRT(SUMSQ(E27:E28)))/F$7)))-I19)))</f>
        <v/>
      </c>
      <c r="K19" s="50">
        <f t="shared" si="0"/>
        <v>1</v>
      </c>
      <c r="L19" s="74"/>
      <c r="M19" s="75"/>
    </row>
    <row r="20" spans="1:15" s="53" customFormat="1" ht="21" x14ac:dyDescent="0.25">
      <c r="A20" s="50"/>
      <c r="B20" s="109" t="str">
        <f>IF(B22="","","New Process Information")</f>
        <v/>
      </c>
      <c r="C20" s="110"/>
      <c r="D20" s="110"/>
      <c r="E20" s="110"/>
      <c r="F20" s="111"/>
      <c r="G20" s="51"/>
      <c r="H20" s="112" t="str">
        <f>IF(M28="","",IF(C28="","Enter "&amp;"'"&amp;M28&amp;"'"&amp;" Name",C28))</f>
        <v/>
      </c>
      <c r="I20" s="113"/>
      <c r="J20" s="114"/>
      <c r="K20" s="50">
        <f t="shared" si="0"/>
        <v>1</v>
      </c>
      <c r="L20" s="74"/>
      <c r="M20" s="75"/>
    </row>
    <row r="21" spans="1:15" s="53" customFormat="1" x14ac:dyDescent="0.25">
      <c r="A21" s="50" t="s">
        <v>56</v>
      </c>
      <c r="B21" s="115" t="str">
        <f>IF(B22="","","Enter Station Names")</f>
        <v/>
      </c>
      <c r="C21" s="116"/>
      <c r="D21" s="55" t="str">
        <f>IF(B22="","","Enter Cycle Times")</f>
        <v/>
      </c>
      <c r="E21" s="117" t="str">
        <f>IF(B22="","","Enter Standard Deviations")</f>
        <v/>
      </c>
      <c r="F21" s="118"/>
      <c r="G21" s="51"/>
      <c r="H21" s="62" t="str">
        <f>IF(OR(H20="",H22=""),"","WIP Range:")</f>
        <v/>
      </c>
      <c r="I21" s="54" t="str">
        <f>IF(F$3="","",IF(H21="","",F$8*(F$6/3600)*((SUM(D28:D29)-SQRT(SUMSQ(E28:E29)))/F$7)))</f>
        <v/>
      </c>
      <c r="J21" s="63" t="str">
        <f>IF(F$3="","",IF(H21="","",(F$8*(F$6/3600)*((SUM(D28:D29)+SQRT(SUMSQ(E28:E29)))/F$7))+IF(F$9="Yes",(1.5*(F$8*(F$6/3600)*((SUM(D28:D29)+SQRT(SUMSQ(E28:E29)))/F$7)))-I21)))</f>
        <v/>
      </c>
      <c r="K21" s="50">
        <f t="shared" si="0"/>
        <v>1</v>
      </c>
      <c r="N21" s="53" t="s">
        <v>41</v>
      </c>
      <c r="O21" s="53" t="s">
        <v>42</v>
      </c>
    </row>
    <row r="22" spans="1:15" s="53" customFormat="1" x14ac:dyDescent="0.25">
      <c r="A22" s="50" t="s">
        <v>55</v>
      </c>
      <c r="B22" s="73" t="str">
        <f>IF(M22="","",IF(L22=M22,M22,L22))</f>
        <v/>
      </c>
      <c r="C22" s="55"/>
      <c r="D22" s="80"/>
      <c r="E22" s="80"/>
      <c r="F22" s="56" t="str">
        <f>IF(B22="","","[sec]")</f>
        <v/>
      </c>
      <c r="G22" s="51"/>
      <c r="H22" s="112" t="str">
        <f>IF(M29="","",IF(C29="","Enter "&amp;"'"&amp;M29&amp;"'"&amp;" Name",C29))</f>
        <v/>
      </c>
      <c r="I22" s="113"/>
      <c r="J22" s="114"/>
      <c r="K22" s="50">
        <f t="shared" si="0"/>
        <v>1</v>
      </c>
      <c r="L22" s="53" t="s">
        <v>57</v>
      </c>
      <c r="M22" s="53" t="str">
        <f>IF(F$3="","",IF(A1&gt;F$3,"",IF(C22="",L22,C22)))</f>
        <v/>
      </c>
      <c r="N22" s="57">
        <f t="shared" ref="N22:N36" si="1">D22+E22</f>
        <v>0</v>
      </c>
      <c r="O22" s="57">
        <f t="shared" ref="O22:O36" si="2">D22-E22</f>
        <v>0</v>
      </c>
    </row>
    <row r="23" spans="1:15" s="53" customFormat="1" x14ac:dyDescent="0.25">
      <c r="A23" s="50"/>
      <c r="B23" s="73" t="str">
        <f t="shared" ref="B23:B36" si="3">IF(M23="","",IF(L23=M23,M23,L23))</f>
        <v/>
      </c>
      <c r="C23" s="55"/>
      <c r="D23" s="80"/>
      <c r="E23" s="80"/>
      <c r="F23" s="56" t="str">
        <f t="shared" ref="F23:F36" si="4">IF(B23="","","[sec]")</f>
        <v/>
      </c>
      <c r="G23" s="51"/>
      <c r="H23" s="62" t="str">
        <f>IF(OR(H22="",H24=""),"","WIP Range:")</f>
        <v/>
      </c>
      <c r="I23" s="54" t="str">
        <f>IF(F$3="","",IF(H23="","",F$8*(F$6/3600)*((SUM(D29:D30)-SQRT(SUMSQ(E29:E30)))/F$7)))</f>
        <v/>
      </c>
      <c r="J23" s="63" t="str">
        <f>IF(F$3="","",IF(H23="","",(F$8*(F$6/3600)*((SUM(D29:D30)+SQRT(SUMSQ(E29:E30)))/F$7))+IF(F$9="Yes",(1.5*(F$8*(F$6/3600)*((SUM(D29:D30)+SQRT(SUMSQ(E29:E30)))/F$7)))-I23)))</f>
        <v/>
      </c>
      <c r="K23" s="50">
        <f t="shared" si="0"/>
        <v>1</v>
      </c>
      <c r="L23" s="53" t="s">
        <v>58</v>
      </c>
      <c r="M23" s="53" t="str">
        <f>IF(F$3="","",IF(A2&gt;F$3,"",IF(C23="",L23,C23)))</f>
        <v/>
      </c>
      <c r="N23" s="57">
        <f t="shared" si="1"/>
        <v>0</v>
      </c>
      <c r="O23" s="57">
        <f t="shared" si="2"/>
        <v>0</v>
      </c>
    </row>
    <row r="24" spans="1:15" s="53" customFormat="1" x14ac:dyDescent="0.25">
      <c r="A24" s="50"/>
      <c r="B24" s="73" t="str">
        <f t="shared" si="3"/>
        <v/>
      </c>
      <c r="C24" s="55"/>
      <c r="D24" s="80"/>
      <c r="E24" s="80"/>
      <c r="F24" s="56" t="str">
        <f t="shared" si="4"/>
        <v/>
      </c>
      <c r="G24" s="51"/>
      <c r="H24" s="112" t="str">
        <f>IF(M30="","",IF(C30="","Enter "&amp;"'"&amp;M30&amp;"'"&amp;" Name",C30))</f>
        <v/>
      </c>
      <c r="I24" s="113"/>
      <c r="J24" s="114"/>
      <c r="K24" s="50">
        <f t="shared" si="0"/>
        <v>1</v>
      </c>
      <c r="L24" s="53" t="s">
        <v>59</v>
      </c>
      <c r="M24" s="165" t="str">
        <f t="shared" ref="M24:M36" si="5">IF(F$3="","",IF(A3&gt;F$3,"",IF(C24="",L24,C24)))</f>
        <v/>
      </c>
      <c r="N24" s="166">
        <f t="shared" si="1"/>
        <v>0</v>
      </c>
      <c r="O24" s="57">
        <f t="shared" si="2"/>
        <v>0</v>
      </c>
    </row>
    <row r="25" spans="1:15" s="53" customFormat="1" x14ac:dyDescent="0.25">
      <c r="A25" s="50"/>
      <c r="B25" s="73" t="str">
        <f t="shared" si="3"/>
        <v/>
      </c>
      <c r="C25" s="55"/>
      <c r="D25" s="80"/>
      <c r="E25" s="80"/>
      <c r="F25" s="56" t="str">
        <f t="shared" si="4"/>
        <v/>
      </c>
      <c r="G25" s="51"/>
      <c r="H25" s="62" t="str">
        <f>IF(OR(H24="",H26=""),"","WIP Range:")</f>
        <v/>
      </c>
      <c r="I25" s="54" t="str">
        <f>IF(F$3="","",IF(H25="","",F$8*(F$6/3600)*((SUM(D30:D31)-SQRT(SUMSQ(E30:E31)))/F$7)))</f>
        <v/>
      </c>
      <c r="J25" s="63" t="str">
        <f>IF(F$3="","",IF(H25="","",(F$8*(F$6/3600)*((SUM(D30:D31)+SQRT(SUMSQ(E30:E31)))/F$7))+IF(F$9="Yes",(1.5*(F$8*(F$6/3600)*((SUM(D30:D31)+SQRT(SUMSQ(E30:E31)))/F$7)))-I25)))</f>
        <v/>
      </c>
      <c r="K25" s="50">
        <f t="shared" si="0"/>
        <v>1</v>
      </c>
      <c r="L25" s="53" t="s">
        <v>60</v>
      </c>
      <c r="M25" s="53" t="str">
        <f t="shared" si="5"/>
        <v/>
      </c>
      <c r="N25" s="57">
        <f t="shared" si="1"/>
        <v>0</v>
      </c>
      <c r="O25" s="57">
        <f t="shared" si="2"/>
        <v>0</v>
      </c>
    </row>
    <row r="26" spans="1:15" s="53" customFormat="1" x14ac:dyDescent="0.25">
      <c r="A26" s="50"/>
      <c r="B26" s="73" t="str">
        <f t="shared" si="3"/>
        <v/>
      </c>
      <c r="C26" s="55"/>
      <c r="D26" s="80"/>
      <c r="E26" s="80"/>
      <c r="F26" s="56" t="str">
        <f t="shared" si="4"/>
        <v/>
      </c>
      <c r="G26" s="51"/>
      <c r="H26" s="112" t="str">
        <f>IF(M31="","",IF(C31="","Enter "&amp;"'"&amp;M31&amp;"'"&amp;" Name",C31))</f>
        <v/>
      </c>
      <c r="I26" s="113"/>
      <c r="J26" s="114"/>
      <c r="K26" s="50">
        <f t="shared" si="0"/>
        <v>1</v>
      </c>
      <c r="L26" s="53" t="s">
        <v>61</v>
      </c>
      <c r="M26" s="53" t="str">
        <f t="shared" si="5"/>
        <v/>
      </c>
      <c r="N26" s="57">
        <f t="shared" si="1"/>
        <v>0</v>
      </c>
      <c r="O26" s="57">
        <f t="shared" si="2"/>
        <v>0</v>
      </c>
    </row>
    <row r="27" spans="1:15" s="53" customFormat="1" x14ac:dyDescent="0.25">
      <c r="A27" s="50"/>
      <c r="B27" s="73" t="str">
        <f t="shared" si="3"/>
        <v/>
      </c>
      <c r="C27" s="55"/>
      <c r="D27" s="80"/>
      <c r="E27" s="80"/>
      <c r="F27" s="56" t="str">
        <f t="shared" si="4"/>
        <v/>
      </c>
      <c r="G27" s="51"/>
      <c r="H27" s="62" t="str">
        <f>IF(OR(H26="",H28=""),"","WIP Range:")</f>
        <v/>
      </c>
      <c r="I27" s="54" t="str">
        <f>IF(F$3="","",IF(H27="","",F$8*(F$6/3600)*((SUM(D31:D32)-SQRT(SUMSQ(E31:E32)))/F$7)))</f>
        <v/>
      </c>
      <c r="J27" s="63" t="str">
        <f>IF(F$3="","",IF(H27="","",(F$8*(F$6/3600)*((SUM(D31:D32)+SQRT(SUMSQ(E31:E32)))/F$7))+IF(F$9="Yes",(1.5*(F$8*(F$6/3600)*((SUM(D31:D32)+SQRT(SUMSQ(E31:E32)))/F$7)))-I27)))</f>
        <v/>
      </c>
      <c r="K27" s="50">
        <f t="shared" si="0"/>
        <v>1</v>
      </c>
      <c r="L27" s="53" t="s">
        <v>62</v>
      </c>
      <c r="M27" s="53" t="str">
        <f t="shared" si="5"/>
        <v/>
      </c>
      <c r="N27" s="57">
        <f t="shared" si="1"/>
        <v>0</v>
      </c>
      <c r="O27" s="57">
        <f t="shared" si="2"/>
        <v>0</v>
      </c>
    </row>
    <row r="28" spans="1:15" s="53" customFormat="1" x14ac:dyDescent="0.25">
      <c r="A28" s="50"/>
      <c r="B28" s="73" t="str">
        <f t="shared" si="3"/>
        <v/>
      </c>
      <c r="C28" s="55"/>
      <c r="D28" s="80"/>
      <c r="E28" s="80"/>
      <c r="F28" s="56" t="str">
        <f>IF(B28="","","[sec]")</f>
        <v/>
      </c>
      <c r="G28" s="51"/>
      <c r="H28" s="112" t="str">
        <f>IF(M32="","",IF(C32="","Enter "&amp;"'"&amp;M32&amp;"'"&amp;" Name",C32))</f>
        <v/>
      </c>
      <c r="I28" s="113"/>
      <c r="J28" s="114"/>
      <c r="K28" s="50">
        <f t="shared" si="0"/>
        <v>1</v>
      </c>
      <c r="L28" s="53" t="s">
        <v>63</v>
      </c>
      <c r="M28" s="165" t="str">
        <f t="shared" si="5"/>
        <v/>
      </c>
      <c r="N28" s="57">
        <f t="shared" si="1"/>
        <v>0</v>
      </c>
      <c r="O28" s="166">
        <f t="shared" si="2"/>
        <v>0</v>
      </c>
    </row>
    <row r="29" spans="1:15" s="53" customFormat="1" x14ac:dyDescent="0.25">
      <c r="A29" s="50"/>
      <c r="B29" s="73" t="str">
        <f t="shared" si="3"/>
        <v/>
      </c>
      <c r="C29" s="169"/>
      <c r="D29" s="167"/>
      <c r="E29" s="80"/>
      <c r="F29" s="56" t="str">
        <f t="shared" si="4"/>
        <v/>
      </c>
      <c r="G29" s="51"/>
      <c r="H29" s="62" t="str">
        <f>IF(OR(H28="",H30=""),"","WIP Range:")</f>
        <v/>
      </c>
      <c r="I29" s="54" t="str">
        <f>IF(F$3="","",IF(H29="","",F$8*(F$6/3600)*((SUM(D32:D33)-SQRT(SUMSQ(E32:E33)))/F$7)))</f>
        <v/>
      </c>
      <c r="J29" s="63" t="str">
        <f>IF(F$3="","",IF(H29="","",(F$8*(F$6/3600)*((SUM(D32:D33)+SQRT(SUMSQ(E32:E33)))/F$7))+IF(F$9="Yes",(1.5*(F$8*(F$6/3600)*((SUM(D32:D33)+SQRT(SUMSQ(E32:E33)))/F$7)))-I29)))</f>
        <v/>
      </c>
      <c r="K29" s="50">
        <f t="shared" si="0"/>
        <v>1</v>
      </c>
      <c r="L29" s="53" t="s">
        <v>64</v>
      </c>
      <c r="M29" s="53" t="str">
        <f t="shared" si="5"/>
        <v/>
      </c>
      <c r="N29" s="57">
        <f t="shared" si="1"/>
        <v>0</v>
      </c>
      <c r="O29" s="57">
        <f t="shared" si="2"/>
        <v>0</v>
      </c>
    </row>
    <row r="30" spans="1:15" s="53" customFormat="1" x14ac:dyDescent="0.25">
      <c r="A30" s="50"/>
      <c r="B30" s="73" t="str">
        <f t="shared" si="3"/>
        <v/>
      </c>
      <c r="C30" s="55"/>
      <c r="D30" s="80"/>
      <c r="E30" s="80"/>
      <c r="F30" s="56" t="str">
        <f t="shared" si="4"/>
        <v/>
      </c>
      <c r="G30" s="51"/>
      <c r="H30" s="112" t="str">
        <f>IF(M33="","",IF(C33="","Enter "&amp;"'"&amp;M33&amp;"'"&amp;" Name",C33))</f>
        <v/>
      </c>
      <c r="I30" s="113"/>
      <c r="J30" s="114"/>
      <c r="K30" s="50">
        <f t="shared" si="0"/>
        <v>1</v>
      </c>
      <c r="L30" s="53" t="s">
        <v>65</v>
      </c>
      <c r="M30" s="53" t="str">
        <f t="shared" si="5"/>
        <v/>
      </c>
      <c r="N30" s="57">
        <f t="shared" si="1"/>
        <v>0</v>
      </c>
      <c r="O30" s="57">
        <f t="shared" si="2"/>
        <v>0</v>
      </c>
    </row>
    <row r="31" spans="1:15" s="53" customFormat="1" x14ac:dyDescent="0.25">
      <c r="A31" s="50"/>
      <c r="B31" s="73" t="str">
        <f t="shared" si="3"/>
        <v/>
      </c>
      <c r="C31" s="55"/>
      <c r="D31" s="80"/>
      <c r="E31" s="80"/>
      <c r="F31" s="56" t="str">
        <f t="shared" si="4"/>
        <v/>
      </c>
      <c r="G31" s="51"/>
      <c r="H31" s="62" t="str">
        <f>IF(OR(H30="",H32=""),"","WIP Range:")</f>
        <v/>
      </c>
      <c r="I31" s="54" t="str">
        <f>IF(F$3="","",IF(H31="","",F$8*(F$6/3600)*((SUM(D33:D34)-SQRT(SUMSQ(E33:E34)))/F$7)))</f>
        <v/>
      </c>
      <c r="J31" s="63" t="str">
        <f>IF(F$3="","",IF(H31="","",(F$8*(F$6/3600)*((SUM(D33:D34)+SQRT(SUMSQ(E33:E34)))/F$7))+IF(F$9="Yes",(1.5*(F$8*(F$6/3600)*((SUM(D33:D34)+SQRT(SUMSQ(E33:E34)))/F$7)))-I31)))</f>
        <v/>
      </c>
      <c r="K31" s="50">
        <f t="shared" si="0"/>
        <v>1</v>
      </c>
      <c r="L31" s="53" t="s">
        <v>66</v>
      </c>
      <c r="M31" s="53" t="str">
        <f t="shared" si="5"/>
        <v/>
      </c>
      <c r="N31" s="57">
        <f t="shared" si="1"/>
        <v>0</v>
      </c>
      <c r="O31" s="57">
        <f t="shared" si="2"/>
        <v>0</v>
      </c>
    </row>
    <row r="32" spans="1:15" s="53" customFormat="1" x14ac:dyDescent="0.25">
      <c r="A32" s="50"/>
      <c r="B32" s="73" t="str">
        <f t="shared" si="3"/>
        <v/>
      </c>
      <c r="C32" s="55"/>
      <c r="D32" s="80"/>
      <c r="E32" s="80"/>
      <c r="F32" s="56" t="str">
        <f t="shared" si="4"/>
        <v/>
      </c>
      <c r="G32" s="51"/>
      <c r="H32" s="112" t="str">
        <f>IF(M34="","",IF(C34="","Enter "&amp;"'"&amp;M34&amp;"'"&amp;" Name",C34))</f>
        <v/>
      </c>
      <c r="I32" s="113"/>
      <c r="J32" s="114"/>
      <c r="K32" s="50">
        <f t="shared" si="0"/>
        <v>1</v>
      </c>
      <c r="L32" s="53" t="s">
        <v>67</v>
      </c>
      <c r="M32" s="53" t="str">
        <f t="shared" si="5"/>
        <v/>
      </c>
      <c r="N32" s="57">
        <f t="shared" si="1"/>
        <v>0</v>
      </c>
      <c r="O32" s="57">
        <f t="shared" si="2"/>
        <v>0</v>
      </c>
    </row>
    <row r="33" spans="1:15" s="53" customFormat="1" x14ac:dyDescent="0.25">
      <c r="A33" s="50"/>
      <c r="B33" s="73" t="str">
        <f t="shared" si="3"/>
        <v/>
      </c>
      <c r="C33" s="55"/>
      <c r="D33" s="80"/>
      <c r="E33" s="80"/>
      <c r="F33" s="56" t="str">
        <f t="shared" si="4"/>
        <v/>
      </c>
      <c r="G33" s="51"/>
      <c r="H33" s="62" t="str">
        <f>IF(OR(H32="",H34=""),"","WIP Range:")</f>
        <v/>
      </c>
      <c r="I33" s="54" t="str">
        <f>IF(F$3="","",IF(H33="","",F$8*(F$6/3600)*((SUM(D34:D35)-SQRT(SUMSQ(E34:E35)))/F$7)))</f>
        <v/>
      </c>
      <c r="J33" s="63" t="str">
        <f>IF(F$3="","",IF(H33="","",(F$8*(F$6/3600)*((SUM(D34:D35)+SQRT(SUMSQ(E34:E35)))/F$7))+IF(F$9="Yes",(1.5*(F$8*(F$6/3600)*((SUM(D34:D35)+SQRT(SUMSQ(E34:E35)))/F$7)))-I33)))</f>
        <v/>
      </c>
      <c r="K33" s="50">
        <f t="shared" si="0"/>
        <v>1</v>
      </c>
      <c r="L33" s="53" t="s">
        <v>68</v>
      </c>
      <c r="M33" s="53" t="str">
        <f t="shared" si="5"/>
        <v/>
      </c>
      <c r="N33" s="57">
        <f t="shared" si="1"/>
        <v>0</v>
      </c>
      <c r="O33" s="57">
        <f t="shared" si="2"/>
        <v>0</v>
      </c>
    </row>
    <row r="34" spans="1:15" s="53" customFormat="1" x14ac:dyDescent="0.25">
      <c r="A34" s="50"/>
      <c r="B34" s="73" t="str">
        <f t="shared" si="3"/>
        <v/>
      </c>
      <c r="C34" s="55"/>
      <c r="D34" s="80"/>
      <c r="E34" s="80"/>
      <c r="F34" s="56" t="str">
        <f t="shared" si="4"/>
        <v/>
      </c>
      <c r="G34" s="51"/>
      <c r="H34" s="112" t="str">
        <f>IF(M35="","",IF(C35="","Enter "&amp;"'"&amp;M35&amp;"'"&amp;" Name",C35))</f>
        <v/>
      </c>
      <c r="I34" s="113"/>
      <c r="J34" s="114"/>
      <c r="K34" s="50">
        <f t="shared" si="0"/>
        <v>1</v>
      </c>
      <c r="L34" s="53" t="s">
        <v>69</v>
      </c>
      <c r="M34" s="53" t="str">
        <f t="shared" si="5"/>
        <v/>
      </c>
      <c r="N34" s="57">
        <f t="shared" si="1"/>
        <v>0</v>
      </c>
      <c r="O34" s="57">
        <f t="shared" si="2"/>
        <v>0</v>
      </c>
    </row>
    <row r="35" spans="1:15" s="53" customFormat="1" x14ac:dyDescent="0.25">
      <c r="A35" s="50"/>
      <c r="B35" s="73" t="str">
        <f t="shared" si="3"/>
        <v/>
      </c>
      <c r="C35" s="55"/>
      <c r="D35" s="80"/>
      <c r="E35" s="80"/>
      <c r="F35" s="56" t="str">
        <f t="shared" si="4"/>
        <v/>
      </c>
      <c r="G35" s="51"/>
      <c r="H35" s="62" t="str">
        <f>IF(OR(H34="",H36=""),"","WIP Range:")</f>
        <v/>
      </c>
      <c r="I35" s="54" t="str">
        <f>IF(F$3="","",IF(H35="","",F$8*(F$6/3600)*((SUM(D35:D36)-SQRT(SUMSQ(E35:E36)))/F$7)))</f>
        <v/>
      </c>
      <c r="J35" s="63" t="str">
        <f>IF(F$3="","",IF(H35="","",(F$8*(F$6/3600)*((SUM(D35:D36)+SQRT(SUMSQ(E35:E36)))/F$7))+IF(F$9="Yes",(1.5*(F$8*(F$6/3600)*((SUM(D35:D36)+SQRT(SUMSQ(E35:E36)))/F$7)))-I35)))</f>
        <v/>
      </c>
      <c r="K35" s="50">
        <f t="shared" si="0"/>
        <v>1</v>
      </c>
      <c r="L35" s="53" t="s">
        <v>70</v>
      </c>
      <c r="M35" s="53" t="str">
        <f t="shared" si="5"/>
        <v/>
      </c>
      <c r="N35" s="57">
        <f t="shared" si="1"/>
        <v>0</v>
      </c>
      <c r="O35" s="57">
        <f t="shared" si="2"/>
        <v>0</v>
      </c>
    </row>
    <row r="36" spans="1:15" s="53" customFormat="1" x14ac:dyDescent="0.25">
      <c r="A36" s="50"/>
      <c r="B36" s="58" t="str">
        <f t="shared" si="3"/>
        <v/>
      </c>
      <c r="C36" s="71"/>
      <c r="D36" s="81"/>
      <c r="E36" s="81"/>
      <c r="F36" s="59" t="str">
        <f t="shared" si="4"/>
        <v/>
      </c>
      <c r="G36" s="51"/>
      <c r="H36" s="106" t="str">
        <f>IF(M36="","",IF(C36="","Enter "&amp;"'"&amp;M36&amp;"'"&amp;" Name",C36))</f>
        <v/>
      </c>
      <c r="I36" s="107"/>
      <c r="J36" s="108"/>
      <c r="K36" s="50">
        <f t="shared" si="0"/>
        <v>1</v>
      </c>
      <c r="L36" s="53" t="s">
        <v>71</v>
      </c>
      <c r="M36" s="53" t="str">
        <f t="shared" si="5"/>
        <v/>
      </c>
      <c r="N36" s="57">
        <f t="shared" si="1"/>
        <v>0</v>
      </c>
      <c r="O36" s="57">
        <f t="shared" si="2"/>
        <v>0</v>
      </c>
    </row>
    <row r="37" spans="1:15" s="52" customFormat="1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0"/>
    </row>
    <row r="38" spans="1:15" s="53" customFormat="1" hidden="1" x14ac:dyDescent="0.25">
      <c r="A38" s="50"/>
      <c r="B38" s="65"/>
      <c r="C38" s="65"/>
      <c r="D38" s="65"/>
      <c r="E38" s="65"/>
      <c r="F38" s="65"/>
      <c r="G38" s="51"/>
      <c r="H38" s="65"/>
      <c r="I38" s="65"/>
      <c r="J38" s="65"/>
      <c r="K38" s="50"/>
    </row>
    <row r="39" spans="1:15" s="53" customFormat="1" hidden="1" x14ac:dyDescent="0.25">
      <c r="A39" s="50"/>
      <c r="B39" s="65"/>
      <c r="C39" s="65"/>
      <c r="D39" s="65"/>
      <c r="E39" s="65"/>
      <c r="F39" s="65"/>
      <c r="G39" s="51"/>
      <c r="H39" s="65"/>
      <c r="I39" s="65"/>
      <c r="J39" s="65"/>
      <c r="K39" s="50"/>
    </row>
    <row r="40" spans="1:15" s="53" customFormat="1" hidden="1" x14ac:dyDescent="0.25">
      <c r="A40" s="50"/>
      <c r="B40" s="65"/>
      <c r="C40" s="65"/>
      <c r="D40" s="65"/>
      <c r="E40" s="65"/>
      <c r="F40" s="65"/>
      <c r="G40" s="51"/>
      <c r="H40" s="65"/>
      <c r="I40" s="65"/>
      <c r="J40" s="65"/>
      <c r="K40" s="50"/>
    </row>
    <row r="41" spans="1:15" s="53" customFormat="1" hidden="1" x14ac:dyDescent="0.25">
      <c r="A41" s="50"/>
      <c r="B41" s="65"/>
      <c r="C41" s="65"/>
      <c r="D41" s="65"/>
      <c r="E41" s="65"/>
      <c r="F41" s="65"/>
      <c r="G41" s="51"/>
      <c r="H41" s="65"/>
      <c r="I41" s="65"/>
      <c r="J41" s="65"/>
      <c r="K41" s="50"/>
    </row>
    <row r="42" spans="1:15" s="53" customFormat="1" hidden="1" x14ac:dyDescent="0.25">
      <c r="A42" s="50"/>
      <c r="B42" s="65"/>
      <c r="C42" s="65"/>
      <c r="D42" s="65"/>
      <c r="E42" s="65"/>
      <c r="F42" s="65"/>
      <c r="G42" s="51"/>
      <c r="H42" s="65"/>
      <c r="I42" s="65"/>
      <c r="J42" s="65"/>
      <c r="K42" s="50"/>
    </row>
    <row r="43" spans="1:15" s="53" customFormat="1" hidden="1" x14ac:dyDescent="0.25">
      <c r="A43" s="50"/>
      <c r="B43" s="65"/>
      <c r="C43" s="65"/>
      <c r="D43" s="65"/>
      <c r="E43" s="65"/>
      <c r="F43" s="65"/>
      <c r="G43" s="51"/>
      <c r="H43" s="65"/>
      <c r="I43" s="65"/>
      <c r="J43" s="65"/>
      <c r="K43" s="50"/>
    </row>
    <row r="44" spans="1:15" s="53" customFormat="1" hidden="1" x14ac:dyDescent="0.25">
      <c r="A44" s="50"/>
      <c r="B44" s="65"/>
      <c r="C44" s="65"/>
      <c r="D44" s="65"/>
      <c r="E44" s="65"/>
      <c r="F44" s="65"/>
      <c r="G44" s="51"/>
      <c r="H44" s="65"/>
      <c r="I44" s="65"/>
      <c r="J44" s="65"/>
      <c r="K44" s="50"/>
    </row>
    <row r="45" spans="1:15" s="53" customFormat="1" hidden="1" x14ac:dyDescent="0.25">
      <c r="A45" s="50"/>
      <c r="B45" s="65"/>
      <c r="C45" s="65"/>
      <c r="D45" s="65"/>
      <c r="E45" s="65"/>
      <c r="F45" s="65"/>
      <c r="G45" s="51"/>
      <c r="H45" s="65"/>
      <c r="I45" s="65"/>
      <c r="J45" s="65"/>
      <c r="K45" s="50"/>
    </row>
    <row r="46" spans="1:15" s="53" customFormat="1" hidden="1" x14ac:dyDescent="0.25">
      <c r="A46" s="50"/>
      <c r="B46" s="65"/>
      <c r="C46" s="65"/>
      <c r="D46" s="65"/>
      <c r="E46" s="65"/>
      <c r="F46" s="65"/>
      <c r="G46" s="51"/>
      <c r="H46" s="65"/>
      <c r="I46" s="65"/>
      <c r="J46" s="65"/>
      <c r="K46" s="50"/>
    </row>
    <row r="47" spans="1:15" s="53" customFormat="1" hidden="1" x14ac:dyDescent="0.25">
      <c r="A47" s="50"/>
      <c r="B47" s="65"/>
      <c r="C47" s="65"/>
      <c r="D47" s="65"/>
      <c r="E47" s="65"/>
      <c r="F47" s="65"/>
      <c r="G47" s="51"/>
      <c r="H47" s="65"/>
      <c r="I47" s="65"/>
      <c r="J47" s="65"/>
      <c r="K47" s="50"/>
    </row>
    <row r="48" spans="1:15" s="53" customFormat="1" hidden="1" x14ac:dyDescent="0.25">
      <c r="A48" s="50"/>
      <c r="B48" s="65"/>
      <c r="C48" s="65"/>
      <c r="D48" s="65"/>
      <c r="E48" s="65"/>
      <c r="F48" s="65"/>
      <c r="G48" s="51"/>
      <c r="H48" s="65"/>
      <c r="I48" s="65"/>
      <c r="J48" s="65"/>
      <c r="K48" s="50"/>
    </row>
    <row r="49" spans="1:12" s="53" customFormat="1" hidden="1" x14ac:dyDescent="0.25">
      <c r="A49" s="50"/>
      <c r="B49" s="65"/>
      <c r="C49" s="65"/>
      <c r="D49" s="65"/>
      <c r="E49" s="65"/>
      <c r="F49" s="65"/>
      <c r="G49" s="51"/>
      <c r="H49" s="65"/>
      <c r="I49" s="65"/>
      <c r="J49" s="65"/>
      <c r="K49" s="50"/>
    </row>
    <row r="50" spans="1:12" s="53" customFormat="1" hidden="1" x14ac:dyDescent="0.25">
      <c r="A50" s="50"/>
      <c r="B50" s="65"/>
      <c r="C50" s="65"/>
      <c r="D50" s="65"/>
      <c r="E50" s="65"/>
      <c r="F50" s="65"/>
      <c r="G50" s="51"/>
      <c r="H50" s="65"/>
      <c r="I50" s="65"/>
      <c r="J50" s="65"/>
      <c r="K50" s="50"/>
    </row>
    <row r="51" spans="1:12" s="53" customFormat="1" hidden="1" x14ac:dyDescent="0.25">
      <c r="A51" s="50"/>
      <c r="B51" s="65"/>
      <c r="C51" s="65"/>
      <c r="D51" s="65"/>
      <c r="E51" s="65"/>
      <c r="F51" s="65"/>
      <c r="G51" s="51"/>
      <c r="H51" s="65"/>
      <c r="I51" s="65"/>
      <c r="J51" s="65"/>
      <c r="K51" s="50"/>
    </row>
    <row r="52" spans="1:12" s="53" customFormat="1" hidden="1" x14ac:dyDescent="0.25">
      <c r="A52" s="50"/>
      <c r="B52" s="65"/>
      <c r="C52" s="65"/>
      <c r="D52" s="65"/>
      <c r="E52" s="65"/>
      <c r="F52" s="65"/>
      <c r="G52" s="51"/>
      <c r="H52" s="65"/>
      <c r="I52" s="65"/>
      <c r="J52" s="65"/>
      <c r="K52" s="50"/>
    </row>
    <row r="53" spans="1:12" s="53" customFormat="1" hidden="1" x14ac:dyDescent="0.25">
      <c r="A53" s="50"/>
      <c r="B53" s="65"/>
      <c r="C53" s="65"/>
      <c r="D53" s="65"/>
      <c r="E53" s="65"/>
      <c r="F53" s="65"/>
      <c r="G53" s="51"/>
      <c r="H53" s="65"/>
      <c r="I53" s="65"/>
      <c r="J53" s="65"/>
      <c r="K53" s="50"/>
      <c r="L53" s="66"/>
    </row>
    <row r="54" spans="1:12" s="53" customFormat="1" hidden="1" x14ac:dyDescent="0.25">
      <c r="A54" s="50"/>
      <c r="B54" s="65"/>
      <c r="C54" s="65"/>
      <c r="D54" s="65"/>
      <c r="E54" s="65"/>
      <c r="F54" s="65"/>
      <c r="G54" s="51"/>
      <c r="H54" s="65"/>
      <c r="I54" s="65"/>
      <c r="J54" s="65"/>
      <c r="K54" s="50"/>
      <c r="L54" s="66"/>
    </row>
    <row r="55" spans="1:12" s="53" customFormat="1" hidden="1" x14ac:dyDescent="0.25">
      <c r="A55" s="50"/>
      <c r="B55" s="65"/>
      <c r="C55" s="65"/>
      <c r="D55" s="65"/>
      <c r="E55" s="65"/>
      <c r="F55" s="65"/>
      <c r="G55" s="51"/>
      <c r="H55" s="65"/>
      <c r="I55" s="65"/>
      <c r="J55" s="65"/>
      <c r="K55" s="50"/>
      <c r="L55" s="66"/>
    </row>
    <row r="56" spans="1:12" s="53" customFormat="1" hidden="1" x14ac:dyDescent="0.25">
      <c r="A56" s="50"/>
      <c r="B56" s="65"/>
      <c r="C56" s="65"/>
      <c r="D56" s="65"/>
      <c r="E56" s="65"/>
      <c r="F56" s="65"/>
      <c r="G56" s="51"/>
      <c r="H56" s="65"/>
      <c r="I56" s="65"/>
      <c r="J56" s="65"/>
      <c r="K56" s="50"/>
      <c r="L56" s="66"/>
    </row>
    <row r="57" spans="1:12" s="53" customFormat="1" hidden="1" x14ac:dyDescent="0.25">
      <c r="A57" s="50"/>
      <c r="B57" s="65"/>
      <c r="C57" s="65"/>
      <c r="D57" s="65"/>
      <c r="E57" s="65"/>
      <c r="F57" s="65"/>
      <c r="G57" s="51"/>
      <c r="H57" s="65"/>
      <c r="I57" s="65"/>
      <c r="J57" s="65"/>
      <c r="K57" s="50"/>
      <c r="L57" s="66"/>
    </row>
    <row r="58" spans="1:12" s="53" customFormat="1" hidden="1" x14ac:dyDescent="0.25">
      <c r="A58" s="50"/>
      <c r="B58" s="65"/>
      <c r="C58" s="65"/>
      <c r="D58" s="65"/>
      <c r="E58" s="65"/>
      <c r="F58" s="65"/>
      <c r="G58" s="51"/>
      <c r="H58" s="65"/>
      <c r="I58" s="65"/>
      <c r="J58" s="65"/>
      <c r="K58" s="50"/>
      <c r="L58" s="66"/>
    </row>
    <row r="59" spans="1:12" s="53" customFormat="1" hidden="1" x14ac:dyDescent="0.25">
      <c r="A59" s="50"/>
      <c r="B59" s="65"/>
      <c r="C59" s="65"/>
      <c r="D59" s="65"/>
      <c r="E59" s="65"/>
      <c r="F59" s="65"/>
      <c r="G59" s="51"/>
      <c r="H59" s="65"/>
      <c r="I59" s="65"/>
      <c r="J59" s="65"/>
      <c r="K59" s="50"/>
      <c r="L59" s="66"/>
    </row>
    <row r="60" spans="1:12" s="53" customFormat="1" hidden="1" x14ac:dyDescent="0.25">
      <c r="A60" s="50"/>
      <c r="B60" s="65"/>
      <c r="C60" s="65"/>
      <c r="D60" s="65"/>
      <c r="E60" s="65"/>
      <c r="F60" s="65"/>
      <c r="G60" s="51"/>
      <c r="H60" s="65"/>
      <c r="I60" s="65"/>
      <c r="J60" s="65"/>
      <c r="K60" s="50"/>
    </row>
    <row r="61" spans="1:12" s="53" customFormat="1" hidden="1" x14ac:dyDescent="0.25">
      <c r="A61" s="50"/>
      <c r="B61" s="65"/>
      <c r="C61" s="65"/>
      <c r="D61" s="65"/>
      <c r="E61" s="65"/>
      <c r="F61" s="65"/>
      <c r="G61" s="51"/>
      <c r="H61" s="65"/>
      <c r="I61" s="65"/>
      <c r="J61" s="65"/>
      <c r="K61" s="50"/>
    </row>
  </sheetData>
  <mergeCells count="32">
    <mergeCell ref="B3:D3"/>
    <mergeCell ref="B2:F2"/>
    <mergeCell ref="H2:J2"/>
    <mergeCell ref="B9:C9"/>
    <mergeCell ref="D9:E9"/>
    <mergeCell ref="B5:F5"/>
    <mergeCell ref="B6:C6"/>
    <mergeCell ref="D6:E6"/>
    <mergeCell ref="H7:J7"/>
    <mergeCell ref="B7:C7"/>
    <mergeCell ref="D7:E7"/>
    <mergeCell ref="H8:J8"/>
    <mergeCell ref="B8:C8"/>
    <mergeCell ref="D8:E8"/>
    <mergeCell ref="H14:J14"/>
    <mergeCell ref="H16:J16"/>
    <mergeCell ref="H18:J18"/>
    <mergeCell ref="D10:E10"/>
    <mergeCell ref="H12:J12"/>
    <mergeCell ref="H10:J10"/>
    <mergeCell ref="H36:J36"/>
    <mergeCell ref="B20:F20"/>
    <mergeCell ref="H20:J20"/>
    <mergeCell ref="B21:C21"/>
    <mergeCell ref="E21:F21"/>
    <mergeCell ref="H22:J22"/>
    <mergeCell ref="H24:J24"/>
    <mergeCell ref="H26:J26"/>
    <mergeCell ref="H28:J28"/>
    <mergeCell ref="H30:J30"/>
    <mergeCell ref="H32:J32"/>
    <mergeCell ref="H34:J34"/>
  </mergeCells>
  <conditionalFormatting sqref="H2:J5">
    <cfRule type="expression" dxfId="51" priority="68">
      <formula>$I$4=""</formula>
    </cfRule>
  </conditionalFormatting>
  <conditionalFormatting sqref="H36:J36">
    <cfRule type="expression" dxfId="50" priority="48">
      <formula>$K36=1</formula>
    </cfRule>
  </conditionalFormatting>
  <conditionalFormatting sqref="H35:J35">
    <cfRule type="expression" dxfId="49" priority="47">
      <formula>$K35</formula>
    </cfRule>
  </conditionalFormatting>
  <conditionalFormatting sqref="H34:J34">
    <cfRule type="expression" dxfId="48" priority="46">
      <formula>$K34=1</formula>
    </cfRule>
  </conditionalFormatting>
  <conditionalFormatting sqref="H33:J33">
    <cfRule type="expression" dxfId="47" priority="45">
      <formula>$K33</formula>
    </cfRule>
  </conditionalFormatting>
  <conditionalFormatting sqref="H32:J32">
    <cfRule type="expression" dxfId="46" priority="44">
      <formula>$K32=1</formula>
    </cfRule>
  </conditionalFormatting>
  <conditionalFormatting sqref="H31:J31">
    <cfRule type="expression" dxfId="45" priority="43">
      <formula>$K31</formula>
    </cfRule>
  </conditionalFormatting>
  <conditionalFormatting sqref="H30:J30">
    <cfRule type="expression" dxfId="44" priority="42">
      <formula>$K30=1</formula>
    </cfRule>
  </conditionalFormatting>
  <conditionalFormatting sqref="H29:J29">
    <cfRule type="expression" dxfId="43" priority="41">
      <formula>$K29</formula>
    </cfRule>
  </conditionalFormatting>
  <conditionalFormatting sqref="H28:J28">
    <cfRule type="expression" dxfId="42" priority="40">
      <formula>$K28=1</formula>
    </cfRule>
  </conditionalFormatting>
  <conditionalFormatting sqref="H27:J27">
    <cfRule type="expression" dxfId="41" priority="39">
      <formula>$K27</formula>
    </cfRule>
  </conditionalFormatting>
  <conditionalFormatting sqref="H26:J26">
    <cfRule type="expression" dxfId="40" priority="38">
      <formula>$K26=1</formula>
    </cfRule>
  </conditionalFormatting>
  <conditionalFormatting sqref="H25:J25">
    <cfRule type="expression" dxfId="39" priority="37">
      <formula>$K25</formula>
    </cfRule>
  </conditionalFormatting>
  <conditionalFormatting sqref="H24:J24">
    <cfRule type="expression" dxfId="38" priority="36">
      <formula>$K24=1</formula>
    </cfRule>
  </conditionalFormatting>
  <conditionalFormatting sqref="H23:J23">
    <cfRule type="expression" dxfId="37" priority="35">
      <formula>$K23</formula>
    </cfRule>
  </conditionalFormatting>
  <conditionalFormatting sqref="H22:J22">
    <cfRule type="expression" dxfId="36" priority="34">
      <formula>$K22=1</formula>
    </cfRule>
  </conditionalFormatting>
  <conditionalFormatting sqref="H21:J21">
    <cfRule type="expression" dxfId="35" priority="33">
      <formula>$K21</formula>
    </cfRule>
  </conditionalFormatting>
  <conditionalFormatting sqref="H20:J20">
    <cfRule type="expression" dxfId="34" priority="32">
      <formula>$K20=1</formula>
    </cfRule>
  </conditionalFormatting>
  <conditionalFormatting sqref="H19:J19">
    <cfRule type="expression" dxfId="33" priority="31">
      <formula>$K19</formula>
    </cfRule>
  </conditionalFormatting>
  <conditionalFormatting sqref="H18:J18">
    <cfRule type="expression" dxfId="32" priority="30">
      <formula>$K18=1</formula>
    </cfRule>
  </conditionalFormatting>
  <conditionalFormatting sqref="H17:J17">
    <cfRule type="expression" dxfId="31" priority="29">
      <formula>$K17</formula>
    </cfRule>
  </conditionalFormatting>
  <conditionalFormatting sqref="H16:J16">
    <cfRule type="expression" dxfId="30" priority="28">
      <formula>$K16=1</formula>
    </cfRule>
  </conditionalFormatting>
  <conditionalFormatting sqref="H15:J15">
    <cfRule type="expression" dxfId="29" priority="27">
      <formula>$K15</formula>
    </cfRule>
  </conditionalFormatting>
  <conditionalFormatting sqref="H14:J14">
    <cfRule type="expression" dxfId="28" priority="26">
      <formula>$K14=1</formula>
    </cfRule>
  </conditionalFormatting>
  <conditionalFormatting sqref="H13:J13">
    <cfRule type="expression" dxfId="27" priority="25">
      <formula>$K13</formula>
    </cfRule>
  </conditionalFormatting>
  <conditionalFormatting sqref="H12:J12">
    <cfRule type="expression" dxfId="26" priority="24">
      <formula>$K12=1</formula>
    </cfRule>
  </conditionalFormatting>
  <conditionalFormatting sqref="H11:J11">
    <cfRule type="expression" dxfId="25" priority="23">
      <formula>$K11</formula>
    </cfRule>
  </conditionalFormatting>
  <conditionalFormatting sqref="H10:J10">
    <cfRule type="expression" dxfId="24" priority="22">
      <formula>$K10=1</formula>
    </cfRule>
  </conditionalFormatting>
  <conditionalFormatting sqref="H9:J9">
    <cfRule type="expression" dxfId="23" priority="21">
      <formula>$K9</formula>
    </cfRule>
  </conditionalFormatting>
  <conditionalFormatting sqref="H7:J36">
    <cfRule type="expression" dxfId="22" priority="20">
      <formula>$F$3=""</formula>
    </cfRule>
  </conditionalFormatting>
  <conditionalFormatting sqref="B36:F36">
    <cfRule type="expression" dxfId="21" priority="18">
      <formula>$B36=""</formula>
    </cfRule>
  </conditionalFormatting>
  <conditionalFormatting sqref="B35:F35">
    <cfRule type="expression" dxfId="20" priority="17">
      <formula>$B35=""</formula>
    </cfRule>
  </conditionalFormatting>
  <conditionalFormatting sqref="B34:F34">
    <cfRule type="expression" dxfId="19" priority="16">
      <formula>$B34=""</formula>
    </cfRule>
  </conditionalFormatting>
  <conditionalFormatting sqref="B33:F33">
    <cfRule type="expression" dxfId="18" priority="15">
      <formula>$B33=""</formula>
    </cfRule>
  </conditionalFormatting>
  <conditionalFormatting sqref="B32:F32">
    <cfRule type="expression" dxfId="17" priority="14">
      <formula>$B32=""</formula>
    </cfRule>
  </conditionalFormatting>
  <conditionalFormatting sqref="B31:F31">
    <cfRule type="expression" dxfId="16" priority="13">
      <formula>$B31=""</formula>
    </cfRule>
  </conditionalFormatting>
  <conditionalFormatting sqref="B30:F30">
    <cfRule type="expression" dxfId="15" priority="12">
      <formula>$B30=""</formula>
    </cfRule>
  </conditionalFormatting>
  <conditionalFormatting sqref="B29:F29">
    <cfRule type="expression" dxfId="14" priority="11">
      <formula>$B29=""</formula>
    </cfRule>
  </conditionalFormatting>
  <conditionalFormatting sqref="B28:F28">
    <cfRule type="expression" dxfId="13" priority="10">
      <formula>$B28=""</formula>
    </cfRule>
  </conditionalFormatting>
  <conditionalFormatting sqref="B27:F27">
    <cfRule type="expression" dxfId="12" priority="9">
      <formula>$B27=""</formula>
    </cfRule>
  </conditionalFormatting>
  <conditionalFormatting sqref="B26:F26">
    <cfRule type="expression" dxfId="11" priority="8">
      <formula>$B26=""</formula>
    </cfRule>
  </conditionalFormatting>
  <conditionalFormatting sqref="B25:F25">
    <cfRule type="expression" dxfId="10" priority="7">
      <formula>$B25=""</formula>
    </cfRule>
  </conditionalFormatting>
  <conditionalFormatting sqref="B24:F24">
    <cfRule type="expression" dxfId="9" priority="6">
      <formula>$B24=""</formula>
    </cfRule>
  </conditionalFormatting>
  <conditionalFormatting sqref="B23:F23">
    <cfRule type="expression" dxfId="8" priority="5">
      <formula>$B23=""</formula>
    </cfRule>
  </conditionalFormatting>
  <conditionalFormatting sqref="B22:F22 B23:B36">
    <cfRule type="expression" dxfId="7" priority="4">
      <formula>$B22=""</formula>
    </cfRule>
  </conditionalFormatting>
  <conditionalFormatting sqref="B20:F22 B23:B36">
    <cfRule type="expression" dxfId="6" priority="3">
      <formula>$F$3=""</formula>
    </cfRule>
  </conditionalFormatting>
  <conditionalFormatting sqref="I9:J9 I11:J11 I13:J13 I15:J15 I17:J17 I19:J19 I21:J21 I23:J23 I25:J25 I27:J27 I29:J29 I31:J31 I33:J33 I35:J35">
    <cfRule type="containsErrors" dxfId="2" priority="2">
      <formula>ISERROR(I9)</formula>
    </cfRule>
  </conditionalFormatting>
  <conditionalFormatting sqref="B5:F9">
    <cfRule type="expression" dxfId="1" priority="1">
      <formula>$F$3=""</formula>
    </cfRule>
  </conditionalFormatting>
  <dataValidations count="2">
    <dataValidation type="list" allowBlank="1" showInputMessage="1" showErrorMessage="1" sqref="F3">
      <formula1>$A$1:$A$15</formula1>
    </dataValidation>
    <dataValidation type="list" allowBlank="1" showInputMessage="1" showErrorMessage="1" sqref="F9">
      <formula1>$A$21:$A$22</formula1>
    </dataValidation>
  </dataValidations>
  <printOptions horizontalCentered="1"/>
  <pageMargins left="0.25" right="0.25" top="0.75" bottom="0.75" header="0.3" footer="0.3"/>
  <pageSetup scale="29" orientation="landscape" r:id="rId1"/>
  <ignoredErrors>
    <ignoredError sqref="I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zoomScale="60" zoomScaleNormal="60" workbookViewId="0"/>
  </sheetViews>
  <sheetFormatPr defaultColWidth="8.85546875" defaultRowHeight="15" zeroHeight="1" x14ac:dyDescent="0.25"/>
  <cols>
    <col min="1" max="1" width="4.5703125" style="12" customWidth="1"/>
    <col min="2" max="16384" width="8.85546875" style="13"/>
  </cols>
  <sheetData>
    <row r="1" s="12" customFormat="1" x14ac:dyDescent="0.25"/>
    <row r="2" s="12" customFormat="1" x14ac:dyDescent="0.25"/>
    <row r="3" s="12" customFormat="1" x14ac:dyDescent="0.25"/>
    <row r="4" s="12" customFormat="1" x14ac:dyDescent="0.25"/>
    <row r="5" s="12" customFormat="1" x14ac:dyDescent="0.25"/>
    <row r="6" s="12" customFormat="1" x14ac:dyDescent="0.25"/>
    <row r="7" s="12" customFormat="1" x14ac:dyDescent="0.25"/>
    <row r="8" s="12" customFormat="1" x14ac:dyDescent="0.25"/>
    <row r="9" s="12" customFormat="1" x14ac:dyDescent="0.25"/>
    <row r="10" s="12" customFormat="1" x14ac:dyDescent="0.25"/>
    <row r="11" s="12" customFormat="1" x14ac:dyDescent="0.25"/>
    <row r="12" s="12" customFormat="1" x14ac:dyDescent="0.25"/>
    <row r="13" s="12" customFormat="1" x14ac:dyDescent="0.25"/>
    <row r="14" s="12" customFormat="1" x14ac:dyDescent="0.25"/>
    <row r="15" s="12" customFormat="1" x14ac:dyDescent="0.25"/>
    <row r="16" s="12" customFormat="1" x14ac:dyDescent="0.25"/>
    <row r="17" s="12" customFormat="1" x14ac:dyDescent="0.25"/>
    <row r="18" s="12" customFormat="1" x14ac:dyDescent="0.25"/>
    <row r="19" s="12" customFormat="1" x14ac:dyDescent="0.25"/>
    <row r="20" s="12" customFormat="1" x14ac:dyDescent="0.25"/>
    <row r="21" s="12" customFormat="1" x14ac:dyDescent="0.25"/>
    <row r="22" s="12" customFormat="1" x14ac:dyDescent="0.25"/>
    <row r="23" s="12" customFormat="1" x14ac:dyDescent="0.25"/>
    <row r="24" s="12" customFormat="1" x14ac:dyDescent="0.25"/>
    <row r="25" s="12" customFormat="1" x14ac:dyDescent="0.25"/>
    <row r="26" s="12" customFormat="1" x14ac:dyDescent="0.25"/>
    <row r="27" s="12" customFormat="1" x14ac:dyDescent="0.25"/>
    <row r="28" s="12" customFormat="1" x14ac:dyDescent="0.25"/>
    <row r="29" s="12" customFormat="1" x14ac:dyDescent="0.25"/>
    <row r="30" s="12" customFormat="1" x14ac:dyDescent="0.25"/>
    <row r="31" s="12" customFormat="1" x14ac:dyDescent="0.25"/>
    <row r="32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45" customFormat="1" x14ac:dyDescent="0.25"/>
    <row r="40" s="46" customFormat="1" x14ac:dyDescent="0.25"/>
    <row r="41" s="45" customFormat="1" x14ac:dyDescent="0.25"/>
    <row r="42" s="45" customFormat="1" x14ac:dyDescent="0.25"/>
    <row r="43" s="45" customFormat="1" x14ac:dyDescent="0.25"/>
    <row r="44" s="45" customFormat="1" x14ac:dyDescent="0.25"/>
    <row r="45" s="45" customFormat="1" x14ac:dyDescent="0.25"/>
    <row r="46" s="45" customFormat="1" x14ac:dyDescent="0.25"/>
    <row r="47" s="45" customFormat="1" x14ac:dyDescent="0.25"/>
    <row r="48" s="45" customFormat="1" x14ac:dyDescent="0.25"/>
    <row r="49" spans="48:48" s="45" customFormat="1" x14ac:dyDescent="0.25"/>
    <row r="50" spans="48:48" s="45" customFormat="1" x14ac:dyDescent="0.25"/>
    <row r="51" spans="48:48" s="12" customFormat="1" x14ac:dyDescent="0.25"/>
    <row r="52" spans="48:48" hidden="1" x14ac:dyDescent="0.25"/>
    <row r="53" spans="48:48" hidden="1" x14ac:dyDescent="0.25">
      <c r="AV53" s="37"/>
    </row>
    <row r="54" spans="48:48" hidden="1" x14ac:dyDescent="0.25">
      <c r="AV54" s="37"/>
    </row>
    <row r="55" spans="48:48" hidden="1" x14ac:dyDescent="0.25">
      <c r="AV55" s="37"/>
    </row>
    <row r="56" spans="48:48" hidden="1" x14ac:dyDescent="0.25">
      <c r="AV56" s="37"/>
    </row>
    <row r="57" spans="48:48" hidden="1" x14ac:dyDescent="0.25">
      <c r="AV57" s="37"/>
    </row>
    <row r="58" spans="48:48" hidden="1" x14ac:dyDescent="0.25">
      <c r="AV58" s="37"/>
    </row>
    <row r="59" spans="48:48" hidden="1" x14ac:dyDescent="0.25">
      <c r="AV59" s="37"/>
    </row>
    <row r="60" spans="48:48" hidden="1" x14ac:dyDescent="0.25">
      <c r="AV60" s="37"/>
    </row>
    <row r="61" spans="48:48" hidden="1" x14ac:dyDescent="0.25">
      <c r="AV61" s="37"/>
    </row>
    <row r="62" spans="48:48" hidden="1" x14ac:dyDescent="0.25">
      <c r="AV62" s="3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3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ColWidth="9.140625" defaultRowHeight="0" customHeight="1" zeroHeight="1" x14ac:dyDescent="0.25"/>
  <cols>
    <col min="1" max="1" width="4.7109375" style="1" customWidth="1"/>
    <col min="2" max="2" width="34.7109375" style="1" customWidth="1"/>
    <col min="3" max="3" width="34.7109375" style="1" hidden="1" customWidth="1"/>
    <col min="4" max="4" width="12.28515625" style="1" bestFit="1" customWidth="1"/>
    <col min="5" max="5" width="2.42578125" style="1" customWidth="1"/>
    <col min="6" max="17" width="16" style="2" customWidth="1"/>
    <col min="18" max="22" width="16" style="1" customWidth="1"/>
    <col min="23" max="26" width="16" style="3" customWidth="1"/>
    <col min="27" max="35" width="16" style="1" customWidth="1"/>
    <col min="36" max="36" width="16" style="4" customWidth="1"/>
    <col min="37" max="55" width="16" style="1" customWidth="1"/>
    <col min="56" max="16383" width="9.140625" style="1" customWidth="1"/>
    <col min="16384" max="16384" width="9.140625" style="1"/>
  </cols>
  <sheetData>
    <row r="1" spans="2:55" ht="16.149999999999999" customHeight="1" thickBot="1" x14ac:dyDescent="0.3">
      <c r="AF1" s="19" t="s">
        <v>3</v>
      </c>
      <c r="AG1" s="20" t="s">
        <v>31</v>
      </c>
      <c r="AH1" s="20" t="s">
        <v>4</v>
      </c>
      <c r="AI1" s="20" t="s">
        <v>5</v>
      </c>
    </row>
    <row r="2" spans="2:55" ht="16.149999999999999" customHeight="1" x14ac:dyDescent="0.25">
      <c r="B2" s="130" t="s">
        <v>0</v>
      </c>
      <c r="C2" s="131"/>
      <c r="D2" s="132"/>
      <c r="E2" s="132"/>
      <c r="F2" s="5" t="s">
        <v>1</v>
      </c>
      <c r="G2" s="133"/>
      <c r="H2" s="133"/>
      <c r="I2" s="134" t="s">
        <v>2</v>
      </c>
      <c r="J2" s="134"/>
      <c r="K2" s="135">
        <f ca="1">TODAY()</f>
        <v>42028</v>
      </c>
      <c r="L2" s="135"/>
      <c r="M2" s="136"/>
      <c r="N2" s="6"/>
      <c r="O2" s="4"/>
      <c r="P2" s="7"/>
      <c r="AF2" s="19" t="s">
        <v>9</v>
      </c>
      <c r="AG2" s="20" t="s">
        <v>30</v>
      </c>
      <c r="AH2" s="20" t="s">
        <v>36</v>
      </c>
      <c r="AI2" s="20" t="s">
        <v>10</v>
      </c>
    </row>
    <row r="3" spans="2:55" ht="16.149999999999999" customHeight="1" thickBot="1" x14ac:dyDescent="0.3">
      <c r="B3" s="137" t="s">
        <v>6</v>
      </c>
      <c r="C3" s="138"/>
      <c r="D3" s="139"/>
      <c r="E3" s="139"/>
      <c r="F3" s="8" t="s">
        <v>7</v>
      </c>
      <c r="G3" s="139" t="s">
        <v>4</v>
      </c>
      <c r="H3" s="139"/>
      <c r="I3" s="140" t="s">
        <v>8</v>
      </c>
      <c r="J3" s="140"/>
      <c r="K3" s="139" t="s">
        <v>32</v>
      </c>
      <c r="L3" s="139"/>
      <c r="M3" s="141"/>
      <c r="N3" s="9"/>
      <c r="O3" s="4"/>
      <c r="P3" s="10"/>
      <c r="AF3" s="19" t="s">
        <v>11</v>
      </c>
      <c r="AG3" s="20" t="s">
        <v>12</v>
      </c>
      <c r="AH3" s="20" t="s">
        <v>13</v>
      </c>
      <c r="AI3" s="20" t="s">
        <v>32</v>
      </c>
    </row>
    <row r="4" spans="2:55" ht="16.149999999999999" customHeight="1" thickBot="1" x14ac:dyDescent="0.3">
      <c r="B4" s="4"/>
      <c r="C4" s="4"/>
      <c r="D4" s="4"/>
      <c r="E4" s="4"/>
      <c r="F4" s="11"/>
      <c r="AF4" s="21" t="s">
        <v>15</v>
      </c>
      <c r="AG4" s="22"/>
      <c r="AH4" s="23" t="s">
        <v>12</v>
      </c>
      <c r="AI4" s="23" t="s">
        <v>12</v>
      </c>
    </row>
    <row r="5" spans="2:55" ht="16.149999999999999" customHeight="1" x14ac:dyDescent="0.25">
      <c r="B5" s="128" t="s">
        <v>14</v>
      </c>
      <c r="C5" s="129"/>
      <c r="D5" s="27" t="s">
        <v>30</v>
      </c>
      <c r="E5" s="28"/>
      <c r="F5" s="124" t="s">
        <v>35</v>
      </c>
      <c r="G5" s="124"/>
      <c r="H5" s="124"/>
      <c r="I5" s="124"/>
      <c r="J5" s="124"/>
      <c r="K5" s="124" t="s">
        <v>35</v>
      </c>
      <c r="L5" s="124"/>
      <c r="M5" s="124"/>
      <c r="N5" s="124"/>
      <c r="O5" s="124"/>
      <c r="P5" s="124" t="s">
        <v>35</v>
      </c>
      <c r="Q5" s="124"/>
      <c r="R5" s="124"/>
      <c r="S5" s="124"/>
      <c r="T5" s="124"/>
      <c r="U5" s="124" t="s">
        <v>35</v>
      </c>
      <c r="V5" s="124"/>
      <c r="W5" s="124"/>
      <c r="X5" s="124"/>
      <c r="Y5" s="124"/>
      <c r="Z5" s="124" t="s">
        <v>35</v>
      </c>
      <c r="AA5" s="124"/>
      <c r="AB5" s="124"/>
      <c r="AC5" s="124"/>
      <c r="AD5" s="124"/>
      <c r="AE5" s="124" t="s">
        <v>35</v>
      </c>
      <c r="AF5" s="124"/>
      <c r="AG5" s="124"/>
      <c r="AH5" s="124"/>
      <c r="AI5" s="124"/>
      <c r="AJ5" s="124" t="s">
        <v>35</v>
      </c>
      <c r="AK5" s="124"/>
      <c r="AL5" s="124"/>
      <c r="AM5" s="124"/>
      <c r="AN5" s="124"/>
      <c r="AO5" s="124" t="s">
        <v>35</v>
      </c>
      <c r="AP5" s="124"/>
      <c r="AQ5" s="124"/>
      <c r="AR5" s="124"/>
      <c r="AS5" s="124"/>
      <c r="AT5" s="124" t="s">
        <v>35</v>
      </c>
      <c r="AU5" s="124"/>
      <c r="AV5" s="124"/>
      <c r="AW5" s="124"/>
      <c r="AX5" s="124"/>
      <c r="AY5" s="124" t="s">
        <v>35</v>
      </c>
      <c r="AZ5" s="124"/>
      <c r="BA5" s="124"/>
      <c r="BB5" s="124"/>
      <c r="BC5" s="125"/>
    </row>
    <row r="6" spans="2:55" ht="16.149999999999999" customHeight="1" x14ac:dyDescent="0.25">
      <c r="B6" s="126" t="s">
        <v>34</v>
      </c>
      <c r="C6" s="127"/>
      <c r="D6" s="40" t="s">
        <v>16</v>
      </c>
      <c r="E6" s="24"/>
      <c r="F6" s="41" t="s">
        <v>33</v>
      </c>
      <c r="G6" s="41" t="s">
        <v>33</v>
      </c>
      <c r="H6" s="41" t="s">
        <v>33</v>
      </c>
      <c r="I6" s="41" t="s">
        <v>33</v>
      </c>
      <c r="J6" s="41" t="s">
        <v>33</v>
      </c>
      <c r="K6" s="41" t="s">
        <v>33</v>
      </c>
      <c r="L6" s="41" t="s">
        <v>33</v>
      </c>
      <c r="M6" s="41" t="s">
        <v>33</v>
      </c>
      <c r="N6" s="41" t="s">
        <v>33</v>
      </c>
      <c r="O6" s="41" t="s">
        <v>33</v>
      </c>
      <c r="P6" s="41" t="s">
        <v>33</v>
      </c>
      <c r="Q6" s="41" t="s">
        <v>33</v>
      </c>
      <c r="R6" s="41" t="s">
        <v>33</v>
      </c>
      <c r="S6" s="41" t="s">
        <v>33</v>
      </c>
      <c r="T6" s="41" t="s">
        <v>33</v>
      </c>
      <c r="U6" s="41" t="s">
        <v>33</v>
      </c>
      <c r="V6" s="41" t="s">
        <v>33</v>
      </c>
      <c r="W6" s="41" t="s">
        <v>33</v>
      </c>
      <c r="X6" s="41" t="s">
        <v>33</v>
      </c>
      <c r="Y6" s="41" t="s">
        <v>33</v>
      </c>
      <c r="Z6" s="41" t="s">
        <v>33</v>
      </c>
      <c r="AA6" s="41" t="s">
        <v>33</v>
      </c>
      <c r="AB6" s="41" t="s">
        <v>33</v>
      </c>
      <c r="AC6" s="41" t="s">
        <v>33</v>
      </c>
      <c r="AD6" s="41" t="s">
        <v>33</v>
      </c>
      <c r="AE6" s="41" t="s">
        <v>33</v>
      </c>
      <c r="AF6" s="41" t="s">
        <v>33</v>
      </c>
      <c r="AG6" s="41" t="s">
        <v>33</v>
      </c>
      <c r="AH6" s="41" t="s">
        <v>33</v>
      </c>
      <c r="AI6" s="41" t="s">
        <v>33</v>
      </c>
      <c r="AJ6" s="41" t="s">
        <v>33</v>
      </c>
      <c r="AK6" s="41" t="s">
        <v>33</v>
      </c>
      <c r="AL6" s="41" t="s">
        <v>33</v>
      </c>
      <c r="AM6" s="41" t="s">
        <v>33</v>
      </c>
      <c r="AN6" s="41" t="s">
        <v>33</v>
      </c>
      <c r="AO6" s="41" t="s">
        <v>33</v>
      </c>
      <c r="AP6" s="41" t="s">
        <v>33</v>
      </c>
      <c r="AQ6" s="41" t="s">
        <v>33</v>
      </c>
      <c r="AR6" s="41" t="s">
        <v>33</v>
      </c>
      <c r="AS6" s="41" t="s">
        <v>33</v>
      </c>
      <c r="AT6" s="41" t="s">
        <v>33</v>
      </c>
      <c r="AU6" s="41" t="s">
        <v>33</v>
      </c>
      <c r="AV6" s="41" t="s">
        <v>33</v>
      </c>
      <c r="AW6" s="41" t="s">
        <v>33</v>
      </c>
      <c r="AX6" s="41" t="s">
        <v>33</v>
      </c>
      <c r="AY6" s="41" t="s">
        <v>33</v>
      </c>
      <c r="AZ6" s="41" t="s">
        <v>33</v>
      </c>
      <c r="BA6" s="41" t="s">
        <v>33</v>
      </c>
      <c r="BB6" s="41" t="s">
        <v>33</v>
      </c>
      <c r="BC6" s="42" t="s">
        <v>33</v>
      </c>
    </row>
    <row r="7" spans="2:55" ht="16.149999999999999" customHeight="1" x14ac:dyDescent="0.25">
      <c r="B7" s="29"/>
      <c r="C7" s="25" t="str">
        <f>IF(B7="","",CONCATENATE(D7," - ",B7))</f>
        <v/>
      </c>
      <c r="D7" s="25"/>
      <c r="E7" s="24"/>
      <c r="F7" s="43"/>
      <c r="G7" s="43"/>
      <c r="H7" s="43"/>
      <c r="I7" s="43"/>
      <c r="J7" s="43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30"/>
    </row>
    <row r="8" spans="2:55" ht="16.149999999999999" customHeight="1" x14ac:dyDescent="0.25">
      <c r="B8" s="29"/>
      <c r="C8" s="25" t="str">
        <f t="shared" ref="C8:C71" si="0">IF(B8="","",CONCATENATE(D8," - ",B8))</f>
        <v/>
      </c>
      <c r="D8" s="25"/>
      <c r="E8" s="24"/>
      <c r="F8" s="43"/>
      <c r="G8" s="43"/>
      <c r="H8" s="43"/>
      <c r="I8" s="43"/>
      <c r="J8" s="43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30"/>
    </row>
    <row r="9" spans="2:55" ht="16.149999999999999" customHeight="1" x14ac:dyDescent="0.25">
      <c r="B9" s="29"/>
      <c r="C9" s="25" t="str">
        <f t="shared" si="0"/>
        <v/>
      </c>
      <c r="D9" s="25"/>
      <c r="E9" s="24"/>
      <c r="F9" s="43"/>
      <c r="G9" s="43"/>
      <c r="H9" s="43"/>
      <c r="I9" s="43"/>
      <c r="J9" s="43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30"/>
    </row>
    <row r="10" spans="2:55" ht="16.149999999999999" customHeight="1" x14ac:dyDescent="0.25">
      <c r="B10" s="29"/>
      <c r="C10" s="25" t="str">
        <f t="shared" si="0"/>
        <v/>
      </c>
      <c r="D10" s="25"/>
      <c r="E10" s="24"/>
      <c r="F10" s="43"/>
      <c r="G10" s="43"/>
      <c r="H10" s="43"/>
      <c r="I10" s="43"/>
      <c r="J10" s="43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30"/>
    </row>
    <row r="11" spans="2:55" ht="16.149999999999999" customHeight="1" x14ac:dyDescent="0.25">
      <c r="B11" s="29"/>
      <c r="C11" s="25" t="str">
        <f t="shared" si="0"/>
        <v/>
      </c>
      <c r="D11" s="25"/>
      <c r="E11" s="24"/>
      <c r="F11" s="43"/>
      <c r="G11" s="43"/>
      <c r="H11" s="43"/>
      <c r="I11" s="43"/>
      <c r="J11" s="43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30"/>
    </row>
    <row r="12" spans="2:55" ht="16.149999999999999" customHeight="1" x14ac:dyDescent="0.25">
      <c r="B12" s="29"/>
      <c r="C12" s="25" t="str">
        <f t="shared" si="0"/>
        <v/>
      </c>
      <c r="D12" s="25"/>
      <c r="E12" s="24"/>
      <c r="F12" s="43"/>
      <c r="G12" s="43"/>
      <c r="H12" s="43"/>
      <c r="I12" s="43"/>
      <c r="J12" s="43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30"/>
    </row>
    <row r="13" spans="2:55" ht="16.149999999999999" customHeight="1" x14ac:dyDescent="0.25">
      <c r="B13" s="29"/>
      <c r="C13" s="25" t="str">
        <f t="shared" si="0"/>
        <v/>
      </c>
      <c r="D13" s="25"/>
      <c r="E13" s="24"/>
      <c r="F13" s="43"/>
      <c r="G13" s="43"/>
      <c r="H13" s="43"/>
      <c r="I13" s="43"/>
      <c r="J13" s="43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30"/>
    </row>
    <row r="14" spans="2:55" ht="16.149999999999999" customHeight="1" x14ac:dyDescent="0.25">
      <c r="B14" s="29"/>
      <c r="C14" s="25" t="str">
        <f t="shared" si="0"/>
        <v/>
      </c>
      <c r="D14" s="25"/>
      <c r="E14" s="24"/>
      <c r="F14" s="43"/>
      <c r="G14" s="43"/>
      <c r="H14" s="43"/>
      <c r="I14" s="43"/>
      <c r="J14" s="43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30"/>
    </row>
    <row r="15" spans="2:55" ht="16.149999999999999" customHeight="1" x14ac:dyDescent="0.25">
      <c r="B15" s="29"/>
      <c r="C15" s="25" t="str">
        <f t="shared" si="0"/>
        <v/>
      </c>
      <c r="D15" s="25"/>
      <c r="E15" s="24"/>
      <c r="F15" s="43"/>
      <c r="G15" s="43"/>
      <c r="H15" s="43"/>
      <c r="I15" s="43"/>
      <c r="J15" s="43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30"/>
    </row>
    <row r="16" spans="2:55" ht="16.149999999999999" customHeight="1" x14ac:dyDescent="0.25">
      <c r="B16" s="29"/>
      <c r="C16" s="25" t="str">
        <f t="shared" si="0"/>
        <v/>
      </c>
      <c r="D16" s="25"/>
      <c r="E16" s="24"/>
      <c r="F16" s="43"/>
      <c r="G16" s="43"/>
      <c r="H16" s="43"/>
      <c r="I16" s="43"/>
      <c r="J16" s="43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0"/>
    </row>
    <row r="17" spans="2:55" ht="16.149999999999999" customHeight="1" x14ac:dyDescent="0.25">
      <c r="B17" s="29"/>
      <c r="C17" s="25" t="str">
        <f t="shared" si="0"/>
        <v/>
      </c>
      <c r="D17" s="25"/>
      <c r="E17" s="24"/>
      <c r="F17" s="43"/>
      <c r="G17" s="43"/>
      <c r="H17" s="43"/>
      <c r="I17" s="43"/>
      <c r="J17" s="43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0"/>
    </row>
    <row r="18" spans="2:55" ht="16.149999999999999" customHeight="1" x14ac:dyDescent="0.25">
      <c r="B18" s="29"/>
      <c r="C18" s="25" t="str">
        <f t="shared" si="0"/>
        <v/>
      </c>
      <c r="D18" s="25"/>
      <c r="E18" s="24"/>
      <c r="F18" s="43"/>
      <c r="G18" s="43"/>
      <c r="H18" s="43"/>
      <c r="I18" s="43"/>
      <c r="J18" s="43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0"/>
    </row>
    <row r="19" spans="2:55" ht="16.149999999999999" customHeight="1" x14ac:dyDescent="0.25">
      <c r="B19" s="29"/>
      <c r="C19" s="25" t="str">
        <f t="shared" si="0"/>
        <v/>
      </c>
      <c r="D19" s="25"/>
      <c r="E19" s="24"/>
      <c r="F19" s="43"/>
      <c r="G19" s="43"/>
      <c r="H19" s="43"/>
      <c r="I19" s="43"/>
      <c r="J19" s="43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0"/>
    </row>
    <row r="20" spans="2:55" ht="16.149999999999999" customHeight="1" x14ac:dyDescent="0.25">
      <c r="B20" s="29"/>
      <c r="C20" s="25" t="str">
        <f t="shared" si="0"/>
        <v/>
      </c>
      <c r="D20" s="25"/>
      <c r="E20" s="24"/>
      <c r="F20" s="43"/>
      <c r="G20" s="43"/>
      <c r="H20" s="43"/>
      <c r="I20" s="43"/>
      <c r="J20" s="4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30"/>
    </row>
    <row r="21" spans="2:55" ht="16.149999999999999" customHeight="1" x14ac:dyDescent="0.25">
      <c r="B21" s="29"/>
      <c r="C21" s="25" t="str">
        <f t="shared" ref="C21:C22" si="1">IF(B21="","",CONCATENATE(D21," - ",B21))</f>
        <v/>
      </c>
      <c r="D21" s="25"/>
      <c r="E21" s="24"/>
      <c r="F21" s="43"/>
      <c r="G21" s="43"/>
      <c r="H21" s="43"/>
      <c r="I21" s="43"/>
      <c r="J21" s="43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30"/>
    </row>
    <row r="22" spans="2:55" ht="16.149999999999999" customHeight="1" x14ac:dyDescent="0.25">
      <c r="B22" s="29"/>
      <c r="C22" s="25" t="str">
        <f t="shared" si="1"/>
        <v/>
      </c>
      <c r="D22" s="25"/>
      <c r="E22" s="24"/>
      <c r="F22" s="43"/>
      <c r="G22" s="43"/>
      <c r="H22" s="43"/>
      <c r="I22" s="43"/>
      <c r="J22" s="43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30"/>
    </row>
    <row r="23" spans="2:55" ht="16.149999999999999" customHeight="1" x14ac:dyDescent="0.25">
      <c r="B23" s="29"/>
      <c r="C23" s="25" t="str">
        <f t="shared" si="0"/>
        <v/>
      </c>
      <c r="D23" s="25"/>
      <c r="E23" s="24"/>
      <c r="F23" s="44"/>
      <c r="G23" s="44"/>
      <c r="H23" s="44"/>
      <c r="I23" s="44"/>
      <c r="J23" s="44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30"/>
    </row>
    <row r="24" spans="2:55" ht="16.149999999999999" customHeight="1" x14ac:dyDescent="0.25">
      <c r="B24" s="29"/>
      <c r="C24" s="25" t="str">
        <f t="shared" si="0"/>
        <v/>
      </c>
      <c r="D24" s="25"/>
      <c r="E24" s="24"/>
      <c r="F24" s="43"/>
      <c r="G24" s="43"/>
      <c r="H24" s="43"/>
      <c r="I24" s="43"/>
      <c r="J24" s="43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30"/>
    </row>
    <row r="25" spans="2:55" ht="16.149999999999999" customHeight="1" x14ac:dyDescent="0.25">
      <c r="B25" s="29"/>
      <c r="C25" s="25" t="str">
        <f t="shared" si="0"/>
        <v/>
      </c>
      <c r="D25" s="25"/>
      <c r="E25" s="24"/>
      <c r="F25" s="43"/>
      <c r="G25" s="43"/>
      <c r="H25" s="43"/>
      <c r="I25" s="43"/>
      <c r="J25" s="4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30"/>
    </row>
    <row r="26" spans="2:55" ht="16.149999999999999" customHeight="1" x14ac:dyDescent="0.25">
      <c r="B26" s="31"/>
      <c r="C26" s="25" t="str">
        <f t="shared" si="0"/>
        <v/>
      </c>
      <c r="D26" s="25"/>
      <c r="E26" s="24"/>
      <c r="F26" s="43"/>
      <c r="G26" s="43"/>
      <c r="H26" s="43"/>
      <c r="I26" s="43"/>
      <c r="J26" s="43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30"/>
    </row>
    <row r="27" spans="2:55" ht="16.149999999999999" customHeight="1" x14ac:dyDescent="0.25">
      <c r="B27" s="29"/>
      <c r="C27" s="25" t="str">
        <f t="shared" si="0"/>
        <v/>
      </c>
      <c r="D27" s="25"/>
      <c r="E27" s="24"/>
      <c r="F27" s="43"/>
      <c r="G27" s="43"/>
      <c r="H27" s="43"/>
      <c r="I27" s="43"/>
      <c r="J27" s="43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30"/>
    </row>
    <row r="28" spans="2:55" ht="16.149999999999999" customHeight="1" x14ac:dyDescent="0.25">
      <c r="B28" s="29"/>
      <c r="C28" s="25" t="str">
        <f t="shared" si="0"/>
        <v/>
      </c>
      <c r="D28" s="25"/>
      <c r="E28" s="24"/>
      <c r="F28" s="43"/>
      <c r="G28" s="43"/>
      <c r="H28" s="43"/>
      <c r="I28" s="43"/>
      <c r="J28" s="43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30"/>
    </row>
    <row r="29" spans="2:55" ht="16.149999999999999" customHeight="1" x14ac:dyDescent="0.25">
      <c r="B29" s="29"/>
      <c r="C29" s="25" t="str">
        <f t="shared" si="0"/>
        <v/>
      </c>
      <c r="D29" s="25"/>
      <c r="E29" s="24"/>
      <c r="F29" s="43"/>
      <c r="G29" s="43"/>
      <c r="H29" s="43"/>
      <c r="I29" s="43"/>
      <c r="J29" s="43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30"/>
    </row>
    <row r="30" spans="2:55" ht="16.149999999999999" customHeight="1" x14ac:dyDescent="0.25">
      <c r="B30" s="32"/>
      <c r="C30" s="25"/>
      <c r="D30" s="25"/>
      <c r="E30" s="24"/>
      <c r="F30" s="36"/>
      <c r="G30" s="36"/>
      <c r="H30" s="36"/>
      <c r="I30" s="36"/>
      <c r="J30" s="3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30"/>
    </row>
    <row r="31" spans="2:55" ht="16.149999999999999" customHeight="1" x14ac:dyDescent="0.25">
      <c r="B31" s="32"/>
      <c r="C31" s="25"/>
      <c r="D31" s="25"/>
      <c r="E31" s="24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</row>
    <row r="32" spans="2:55" ht="16.149999999999999" customHeight="1" x14ac:dyDescent="0.25">
      <c r="B32" s="32"/>
      <c r="C32" s="25"/>
      <c r="D32" s="25"/>
      <c r="E32" s="24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30"/>
    </row>
    <row r="33" spans="2:55" ht="16.149999999999999" customHeight="1" x14ac:dyDescent="0.25">
      <c r="B33" s="32"/>
      <c r="C33" s="25"/>
      <c r="D33" s="25"/>
      <c r="E33" s="24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30"/>
    </row>
    <row r="34" spans="2:55" ht="16.149999999999999" customHeight="1" x14ac:dyDescent="0.25">
      <c r="B34" s="32"/>
      <c r="C34" s="25"/>
      <c r="D34" s="25"/>
      <c r="E34" s="24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30"/>
    </row>
    <row r="35" spans="2:55" ht="16.149999999999999" customHeight="1" x14ac:dyDescent="0.25">
      <c r="B35" s="32"/>
      <c r="C35" s="25"/>
      <c r="D35" s="25"/>
      <c r="E35" s="24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30"/>
    </row>
    <row r="36" spans="2:55" ht="16.149999999999999" customHeight="1" x14ac:dyDescent="0.25">
      <c r="B36" s="32"/>
      <c r="C36" s="25"/>
      <c r="D36" s="25"/>
      <c r="E36" s="24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</row>
    <row r="37" spans="2:55" ht="16.149999999999999" customHeight="1" x14ac:dyDescent="0.25">
      <c r="B37" s="32"/>
      <c r="C37" s="25"/>
      <c r="D37" s="25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30"/>
    </row>
    <row r="38" spans="2:55" ht="16.149999999999999" customHeight="1" x14ac:dyDescent="0.25">
      <c r="B38" s="32"/>
      <c r="C38" s="25"/>
      <c r="D38" s="25"/>
      <c r="E38" s="24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30"/>
    </row>
    <row r="39" spans="2:55" ht="16.149999999999999" customHeight="1" x14ac:dyDescent="0.25">
      <c r="B39" s="32"/>
      <c r="C39" s="25"/>
      <c r="D39" s="25"/>
      <c r="E39" s="24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30"/>
    </row>
    <row r="40" spans="2:55" ht="16.149999999999999" customHeight="1" x14ac:dyDescent="0.25">
      <c r="B40" s="32"/>
      <c r="C40" s="25"/>
      <c r="D40" s="25"/>
      <c r="E40" s="24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30"/>
    </row>
    <row r="41" spans="2:55" ht="16.149999999999999" customHeight="1" x14ac:dyDescent="0.25">
      <c r="B41" s="32"/>
      <c r="C41" s="25"/>
      <c r="D41" s="25"/>
      <c r="E41" s="24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30"/>
    </row>
    <row r="42" spans="2:55" ht="16.149999999999999" customHeight="1" x14ac:dyDescent="0.25">
      <c r="B42" s="32"/>
      <c r="C42" s="25"/>
      <c r="D42" s="25"/>
      <c r="E42" s="24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30"/>
    </row>
    <row r="43" spans="2:55" ht="16.149999999999999" customHeight="1" x14ac:dyDescent="0.25">
      <c r="B43" s="32"/>
      <c r="C43" s="25"/>
      <c r="D43" s="25"/>
      <c r="E43" s="24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30"/>
    </row>
    <row r="44" spans="2:55" ht="16.149999999999999" customHeight="1" x14ac:dyDescent="0.25">
      <c r="B44" s="32"/>
      <c r="C44" s="25"/>
      <c r="D44" s="25"/>
      <c r="E44" s="24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30"/>
    </row>
    <row r="45" spans="2:55" ht="16.149999999999999" customHeight="1" x14ac:dyDescent="0.25">
      <c r="B45" s="32"/>
      <c r="C45" s="25"/>
      <c r="D45" s="25"/>
      <c r="E45" s="24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30"/>
    </row>
    <row r="46" spans="2:55" ht="16.149999999999999" customHeight="1" x14ac:dyDescent="0.25">
      <c r="B46" s="32"/>
      <c r="C46" s="25"/>
      <c r="D46" s="25"/>
      <c r="E46" s="24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30"/>
    </row>
    <row r="47" spans="2:55" ht="16.149999999999999" customHeight="1" x14ac:dyDescent="0.25">
      <c r="B47" s="32"/>
      <c r="C47" s="25"/>
      <c r="D47" s="25"/>
      <c r="E47" s="24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30"/>
    </row>
    <row r="48" spans="2:55" ht="16.149999999999999" customHeight="1" x14ac:dyDescent="0.25">
      <c r="B48" s="32"/>
      <c r="C48" s="25"/>
      <c r="D48" s="25"/>
      <c r="E48" s="24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30"/>
    </row>
    <row r="49" spans="2:55" ht="16.149999999999999" customHeight="1" x14ac:dyDescent="0.25">
      <c r="B49" s="32"/>
      <c r="C49" s="25"/>
      <c r="D49" s="25"/>
      <c r="E49" s="24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30"/>
    </row>
    <row r="50" spans="2:55" ht="16.149999999999999" customHeight="1" x14ac:dyDescent="0.25">
      <c r="B50" s="32"/>
      <c r="C50" s="25" t="str">
        <f t="shared" si="0"/>
        <v/>
      </c>
      <c r="D50" s="25"/>
      <c r="E50" s="24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30"/>
    </row>
    <row r="51" spans="2:55" ht="16.149999999999999" customHeight="1" x14ac:dyDescent="0.25">
      <c r="B51" s="32"/>
      <c r="C51" s="25" t="str">
        <f t="shared" si="0"/>
        <v/>
      </c>
      <c r="D51" s="25"/>
      <c r="E51" s="24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30"/>
    </row>
    <row r="52" spans="2:55" ht="16.149999999999999" customHeight="1" x14ac:dyDescent="0.25">
      <c r="B52" s="32"/>
      <c r="C52" s="25" t="str">
        <f t="shared" si="0"/>
        <v/>
      </c>
      <c r="D52" s="25"/>
      <c r="E52" s="24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30"/>
    </row>
    <row r="53" spans="2:55" ht="16.149999999999999" customHeight="1" x14ac:dyDescent="0.25">
      <c r="B53" s="32"/>
      <c r="C53" s="25" t="str">
        <f t="shared" si="0"/>
        <v/>
      </c>
      <c r="D53" s="25"/>
      <c r="E53" s="24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30"/>
    </row>
    <row r="54" spans="2:55" ht="16.149999999999999" customHeight="1" x14ac:dyDescent="0.25">
      <c r="B54" s="32"/>
      <c r="C54" s="25" t="str">
        <f t="shared" si="0"/>
        <v/>
      </c>
      <c r="D54" s="25"/>
      <c r="E54" s="24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30"/>
    </row>
    <row r="55" spans="2:55" ht="16.149999999999999" customHeight="1" x14ac:dyDescent="0.25">
      <c r="B55" s="32"/>
      <c r="C55" s="25" t="str">
        <f t="shared" si="0"/>
        <v/>
      </c>
      <c r="D55" s="25"/>
      <c r="E55" s="24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30"/>
    </row>
    <row r="56" spans="2:55" ht="16.149999999999999" customHeight="1" x14ac:dyDescent="0.25">
      <c r="B56" s="32"/>
      <c r="C56" s="25" t="str">
        <f t="shared" si="0"/>
        <v/>
      </c>
      <c r="D56" s="25"/>
      <c r="E56" s="24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30"/>
    </row>
    <row r="57" spans="2:55" ht="16.149999999999999" customHeight="1" x14ac:dyDescent="0.25">
      <c r="B57" s="32"/>
      <c r="C57" s="25" t="str">
        <f t="shared" si="0"/>
        <v/>
      </c>
      <c r="D57" s="25"/>
      <c r="E57" s="2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30"/>
    </row>
    <row r="58" spans="2:55" ht="16.149999999999999" customHeight="1" x14ac:dyDescent="0.25">
      <c r="B58" s="32"/>
      <c r="C58" s="25" t="str">
        <f t="shared" si="0"/>
        <v/>
      </c>
      <c r="D58" s="25"/>
      <c r="E58" s="2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30"/>
    </row>
    <row r="59" spans="2:55" ht="16.149999999999999" customHeight="1" x14ac:dyDescent="0.25">
      <c r="B59" s="32"/>
      <c r="C59" s="25" t="str">
        <f t="shared" si="0"/>
        <v/>
      </c>
      <c r="D59" s="25"/>
      <c r="E59" s="24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30"/>
    </row>
    <row r="60" spans="2:55" ht="16.149999999999999" customHeight="1" x14ac:dyDescent="0.25">
      <c r="B60" s="32"/>
      <c r="C60" s="25" t="str">
        <f t="shared" si="0"/>
        <v/>
      </c>
      <c r="D60" s="25"/>
      <c r="E60" s="24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30"/>
    </row>
    <row r="61" spans="2:55" ht="16.149999999999999" customHeight="1" x14ac:dyDescent="0.25">
      <c r="B61" s="32"/>
      <c r="C61" s="25" t="str">
        <f t="shared" si="0"/>
        <v/>
      </c>
      <c r="D61" s="25"/>
      <c r="E61" s="24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30"/>
    </row>
    <row r="62" spans="2:55" ht="16.149999999999999" customHeight="1" x14ac:dyDescent="0.25">
      <c r="B62" s="32"/>
      <c r="C62" s="25" t="str">
        <f t="shared" si="0"/>
        <v/>
      </c>
      <c r="D62" s="25"/>
      <c r="E62" s="24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30"/>
    </row>
    <row r="63" spans="2:55" ht="16.149999999999999" customHeight="1" x14ac:dyDescent="0.25">
      <c r="B63" s="32"/>
      <c r="C63" s="25" t="str">
        <f t="shared" si="0"/>
        <v/>
      </c>
      <c r="D63" s="25"/>
      <c r="E63" s="24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30"/>
    </row>
    <row r="64" spans="2:55" ht="16.149999999999999" customHeight="1" x14ac:dyDescent="0.25">
      <c r="B64" s="32"/>
      <c r="C64" s="25" t="str">
        <f t="shared" si="0"/>
        <v/>
      </c>
      <c r="D64" s="25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30"/>
    </row>
    <row r="65" spans="1:55" ht="16.149999999999999" customHeight="1" x14ac:dyDescent="0.25">
      <c r="B65" s="32"/>
      <c r="C65" s="25" t="str">
        <f t="shared" si="0"/>
        <v/>
      </c>
      <c r="D65" s="25"/>
      <c r="E65" s="24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30"/>
    </row>
    <row r="66" spans="1:55" ht="16.149999999999999" customHeight="1" x14ac:dyDescent="0.25">
      <c r="B66" s="32"/>
      <c r="C66" s="25" t="str">
        <f t="shared" si="0"/>
        <v/>
      </c>
      <c r="D66" s="25"/>
      <c r="E66" s="24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30"/>
    </row>
    <row r="67" spans="1:55" ht="16.149999999999999" customHeight="1" x14ac:dyDescent="0.25">
      <c r="B67" s="32"/>
      <c r="C67" s="25" t="str">
        <f t="shared" si="0"/>
        <v/>
      </c>
      <c r="D67" s="25"/>
      <c r="E67" s="24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30"/>
    </row>
    <row r="68" spans="1:55" s="14" customFormat="1" ht="16.149999999999999" customHeight="1" x14ac:dyDescent="0.25">
      <c r="A68" s="1"/>
      <c r="B68" s="32"/>
      <c r="C68" s="25" t="str">
        <f t="shared" si="0"/>
        <v/>
      </c>
      <c r="D68" s="25"/>
      <c r="E68" s="24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30"/>
    </row>
    <row r="69" spans="1:55" s="14" customFormat="1" ht="16.149999999999999" customHeight="1" x14ac:dyDescent="0.25">
      <c r="A69" s="1"/>
      <c r="B69" s="32"/>
      <c r="C69" s="25" t="str">
        <f t="shared" si="0"/>
        <v/>
      </c>
      <c r="D69" s="25"/>
      <c r="E69" s="24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30"/>
    </row>
    <row r="70" spans="1:55" s="14" customFormat="1" ht="16.149999999999999" customHeight="1" x14ac:dyDescent="0.25">
      <c r="A70" s="1"/>
      <c r="B70" s="32"/>
      <c r="C70" s="25" t="str">
        <f t="shared" si="0"/>
        <v/>
      </c>
      <c r="D70" s="25"/>
      <c r="E70" s="24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30"/>
    </row>
    <row r="71" spans="1:55" s="14" customFormat="1" ht="16.149999999999999" customHeight="1" x14ac:dyDescent="0.25">
      <c r="A71" s="1"/>
      <c r="B71" s="32"/>
      <c r="C71" s="25" t="str">
        <f t="shared" si="0"/>
        <v/>
      </c>
      <c r="D71" s="25"/>
      <c r="E71" s="24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30"/>
    </row>
    <row r="72" spans="1:55" s="14" customFormat="1" ht="16.149999999999999" customHeight="1" x14ac:dyDescent="0.25">
      <c r="A72" s="1"/>
      <c r="B72" s="32"/>
      <c r="C72" s="25" t="str">
        <f t="shared" ref="C72:C135" si="2">IF(B72="","",CONCATENATE(D72," - ",B72))</f>
        <v/>
      </c>
      <c r="D72" s="25"/>
      <c r="E72" s="24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30"/>
    </row>
    <row r="73" spans="1:55" s="14" customFormat="1" ht="16.149999999999999" customHeight="1" x14ac:dyDescent="0.25">
      <c r="A73" s="1"/>
      <c r="B73" s="32"/>
      <c r="C73" s="25" t="str">
        <f t="shared" si="2"/>
        <v/>
      </c>
      <c r="D73" s="25"/>
      <c r="E73" s="24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30"/>
    </row>
    <row r="74" spans="1:55" ht="16.149999999999999" customHeight="1" x14ac:dyDescent="0.25">
      <c r="B74" s="32"/>
      <c r="C74" s="25" t="str">
        <f t="shared" si="2"/>
        <v/>
      </c>
      <c r="D74" s="25"/>
      <c r="E74" s="24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30"/>
    </row>
    <row r="75" spans="1:55" ht="16.149999999999999" customHeight="1" x14ac:dyDescent="0.25">
      <c r="B75" s="32"/>
      <c r="C75" s="25" t="str">
        <f t="shared" si="2"/>
        <v/>
      </c>
      <c r="D75" s="25"/>
      <c r="E75" s="24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30"/>
    </row>
    <row r="76" spans="1:55" ht="16.149999999999999" customHeight="1" x14ac:dyDescent="0.25">
      <c r="B76" s="32"/>
      <c r="C76" s="25" t="str">
        <f t="shared" si="2"/>
        <v/>
      </c>
      <c r="D76" s="25"/>
      <c r="E76" s="2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30"/>
    </row>
    <row r="77" spans="1:55" ht="16.149999999999999" customHeight="1" x14ac:dyDescent="0.25">
      <c r="B77" s="32"/>
      <c r="C77" s="25" t="str">
        <f t="shared" si="2"/>
        <v/>
      </c>
      <c r="D77" s="25"/>
      <c r="E77" s="24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30"/>
    </row>
    <row r="78" spans="1:55" ht="16.149999999999999" customHeight="1" x14ac:dyDescent="0.25">
      <c r="B78" s="32"/>
      <c r="C78" s="25" t="str">
        <f t="shared" si="2"/>
        <v/>
      </c>
      <c r="D78" s="25"/>
      <c r="E78" s="24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30"/>
    </row>
    <row r="79" spans="1:55" ht="16.149999999999999" customHeight="1" x14ac:dyDescent="0.25">
      <c r="B79" s="32"/>
      <c r="C79" s="25" t="str">
        <f t="shared" si="2"/>
        <v/>
      </c>
      <c r="D79" s="25"/>
      <c r="E79" s="24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30"/>
    </row>
    <row r="80" spans="1:55" ht="16.149999999999999" customHeight="1" x14ac:dyDescent="0.25">
      <c r="B80" s="32"/>
      <c r="C80" s="25" t="str">
        <f t="shared" si="2"/>
        <v/>
      </c>
      <c r="D80" s="25"/>
      <c r="E80" s="24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30"/>
    </row>
    <row r="81" spans="2:55" ht="16.149999999999999" customHeight="1" x14ac:dyDescent="0.25">
      <c r="B81" s="32"/>
      <c r="C81" s="25" t="str">
        <f t="shared" si="2"/>
        <v/>
      </c>
      <c r="D81" s="25"/>
      <c r="E81" s="24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30"/>
    </row>
    <row r="82" spans="2:55" ht="16.149999999999999" customHeight="1" x14ac:dyDescent="0.25">
      <c r="B82" s="32"/>
      <c r="C82" s="25" t="str">
        <f t="shared" si="2"/>
        <v/>
      </c>
      <c r="D82" s="25"/>
      <c r="E82" s="24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30"/>
    </row>
    <row r="83" spans="2:55" ht="16.149999999999999" customHeight="1" x14ac:dyDescent="0.25">
      <c r="B83" s="32"/>
      <c r="C83" s="25" t="str">
        <f t="shared" si="2"/>
        <v/>
      </c>
      <c r="D83" s="25"/>
      <c r="E83" s="24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30"/>
    </row>
    <row r="84" spans="2:55" ht="16.149999999999999" customHeight="1" x14ac:dyDescent="0.25">
      <c r="B84" s="32"/>
      <c r="C84" s="25" t="str">
        <f t="shared" si="2"/>
        <v/>
      </c>
      <c r="D84" s="25"/>
      <c r="E84" s="24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30"/>
    </row>
    <row r="85" spans="2:55" ht="16.149999999999999" customHeight="1" x14ac:dyDescent="0.25">
      <c r="B85" s="32"/>
      <c r="C85" s="25" t="str">
        <f t="shared" si="2"/>
        <v/>
      </c>
      <c r="D85" s="25"/>
      <c r="E85" s="24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30"/>
    </row>
    <row r="86" spans="2:55" ht="16.149999999999999" customHeight="1" x14ac:dyDescent="0.25">
      <c r="B86" s="32"/>
      <c r="C86" s="25" t="str">
        <f t="shared" si="2"/>
        <v/>
      </c>
      <c r="D86" s="25"/>
      <c r="E86" s="24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30"/>
    </row>
    <row r="87" spans="2:55" ht="16.149999999999999" customHeight="1" x14ac:dyDescent="0.25">
      <c r="B87" s="32"/>
      <c r="C87" s="25" t="str">
        <f t="shared" si="2"/>
        <v/>
      </c>
      <c r="D87" s="25"/>
      <c r="E87" s="24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30"/>
    </row>
    <row r="88" spans="2:55" ht="16.149999999999999" customHeight="1" x14ac:dyDescent="0.25">
      <c r="B88" s="32"/>
      <c r="C88" s="25" t="str">
        <f t="shared" si="2"/>
        <v/>
      </c>
      <c r="D88" s="25"/>
      <c r="E88" s="24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30"/>
    </row>
    <row r="89" spans="2:55" ht="16.149999999999999" customHeight="1" x14ac:dyDescent="0.25">
      <c r="B89" s="32"/>
      <c r="C89" s="25" t="str">
        <f t="shared" si="2"/>
        <v/>
      </c>
      <c r="D89" s="25"/>
      <c r="E89" s="24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30"/>
    </row>
    <row r="90" spans="2:55" ht="16.149999999999999" customHeight="1" x14ac:dyDescent="0.25">
      <c r="B90" s="32"/>
      <c r="C90" s="25" t="str">
        <f t="shared" si="2"/>
        <v/>
      </c>
      <c r="D90" s="25"/>
      <c r="E90" s="24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30"/>
    </row>
    <row r="91" spans="2:55" ht="16.149999999999999" customHeight="1" x14ac:dyDescent="0.25">
      <c r="B91" s="32"/>
      <c r="C91" s="25" t="str">
        <f t="shared" si="2"/>
        <v/>
      </c>
      <c r="D91" s="25"/>
      <c r="E91" s="24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30"/>
    </row>
    <row r="92" spans="2:55" ht="16.149999999999999" customHeight="1" x14ac:dyDescent="0.25">
      <c r="B92" s="32"/>
      <c r="C92" s="25" t="str">
        <f t="shared" si="2"/>
        <v/>
      </c>
      <c r="D92" s="25"/>
      <c r="E92" s="24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30"/>
    </row>
    <row r="93" spans="2:55" ht="16.149999999999999" customHeight="1" x14ac:dyDescent="0.25">
      <c r="B93" s="32"/>
      <c r="C93" s="25" t="str">
        <f t="shared" si="2"/>
        <v/>
      </c>
      <c r="D93" s="25"/>
      <c r="E93" s="24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30"/>
    </row>
    <row r="94" spans="2:55" ht="16.149999999999999" customHeight="1" x14ac:dyDescent="0.25">
      <c r="B94" s="32"/>
      <c r="C94" s="25" t="str">
        <f t="shared" si="2"/>
        <v/>
      </c>
      <c r="D94" s="25"/>
      <c r="E94" s="24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30"/>
    </row>
    <row r="95" spans="2:55" ht="16.149999999999999" customHeight="1" x14ac:dyDescent="0.25">
      <c r="B95" s="32"/>
      <c r="C95" s="25" t="str">
        <f t="shared" si="2"/>
        <v/>
      </c>
      <c r="D95" s="25"/>
      <c r="E95" s="24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30"/>
    </row>
    <row r="96" spans="2:55" ht="16.149999999999999" customHeight="1" x14ac:dyDescent="0.25">
      <c r="B96" s="32"/>
      <c r="C96" s="25" t="str">
        <f t="shared" si="2"/>
        <v/>
      </c>
      <c r="D96" s="25"/>
      <c r="E96" s="24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30"/>
    </row>
    <row r="97" spans="2:55" ht="16.149999999999999" customHeight="1" x14ac:dyDescent="0.25">
      <c r="B97" s="32"/>
      <c r="C97" s="25" t="str">
        <f t="shared" si="2"/>
        <v/>
      </c>
      <c r="D97" s="25"/>
      <c r="E97" s="24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30"/>
    </row>
    <row r="98" spans="2:55" ht="16.149999999999999" customHeight="1" x14ac:dyDescent="0.25">
      <c r="B98" s="32"/>
      <c r="C98" s="25" t="str">
        <f t="shared" si="2"/>
        <v/>
      </c>
      <c r="D98" s="25"/>
      <c r="E98" s="24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30"/>
    </row>
    <row r="99" spans="2:55" ht="16.149999999999999" customHeight="1" x14ac:dyDescent="0.25">
      <c r="B99" s="32"/>
      <c r="C99" s="25" t="str">
        <f t="shared" si="2"/>
        <v/>
      </c>
      <c r="D99" s="25"/>
      <c r="E99" s="24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30"/>
    </row>
    <row r="100" spans="2:55" ht="16.149999999999999" customHeight="1" x14ac:dyDescent="0.25">
      <c r="B100" s="32"/>
      <c r="C100" s="25" t="str">
        <f t="shared" si="2"/>
        <v/>
      </c>
      <c r="D100" s="25"/>
      <c r="E100" s="24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30"/>
    </row>
    <row r="101" spans="2:55" ht="16.149999999999999" customHeight="1" x14ac:dyDescent="0.25">
      <c r="B101" s="32"/>
      <c r="C101" s="25" t="str">
        <f t="shared" si="2"/>
        <v/>
      </c>
      <c r="D101" s="25"/>
      <c r="E101" s="24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30"/>
    </row>
    <row r="102" spans="2:55" ht="16.149999999999999" customHeight="1" x14ac:dyDescent="0.25">
      <c r="B102" s="32"/>
      <c r="C102" s="25" t="str">
        <f t="shared" si="2"/>
        <v/>
      </c>
      <c r="D102" s="25"/>
      <c r="E102" s="24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30"/>
    </row>
    <row r="103" spans="2:55" ht="16.149999999999999" customHeight="1" x14ac:dyDescent="0.25">
      <c r="B103" s="32"/>
      <c r="C103" s="25" t="str">
        <f t="shared" si="2"/>
        <v/>
      </c>
      <c r="D103" s="25"/>
      <c r="E103" s="24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30"/>
    </row>
    <row r="104" spans="2:55" ht="16.149999999999999" customHeight="1" x14ac:dyDescent="0.25">
      <c r="B104" s="32"/>
      <c r="C104" s="25" t="str">
        <f t="shared" si="2"/>
        <v/>
      </c>
      <c r="D104" s="25"/>
      <c r="E104" s="24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30"/>
    </row>
    <row r="105" spans="2:55" ht="16.149999999999999" customHeight="1" x14ac:dyDescent="0.25">
      <c r="B105" s="32"/>
      <c r="C105" s="25" t="str">
        <f t="shared" si="2"/>
        <v/>
      </c>
      <c r="D105" s="25"/>
      <c r="E105" s="24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30"/>
    </row>
    <row r="106" spans="2:55" ht="16.149999999999999" customHeight="1" x14ac:dyDescent="0.25">
      <c r="B106" s="32"/>
      <c r="C106" s="25" t="str">
        <f t="shared" si="2"/>
        <v/>
      </c>
      <c r="D106" s="25"/>
      <c r="E106" s="24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30"/>
    </row>
    <row r="107" spans="2:55" ht="16.149999999999999" customHeight="1" x14ac:dyDescent="0.25">
      <c r="B107" s="32"/>
      <c r="C107" s="25" t="str">
        <f t="shared" si="2"/>
        <v/>
      </c>
      <c r="D107" s="25"/>
      <c r="E107" s="24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30"/>
    </row>
    <row r="108" spans="2:55" ht="16.149999999999999" customHeight="1" x14ac:dyDescent="0.25">
      <c r="B108" s="32"/>
      <c r="C108" s="25" t="str">
        <f t="shared" si="2"/>
        <v/>
      </c>
      <c r="D108" s="25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30"/>
    </row>
    <row r="109" spans="2:55" ht="16.149999999999999" customHeight="1" x14ac:dyDescent="0.25">
      <c r="B109" s="32"/>
      <c r="C109" s="25" t="str">
        <f t="shared" si="2"/>
        <v/>
      </c>
      <c r="D109" s="25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30"/>
    </row>
    <row r="110" spans="2:55" ht="16.149999999999999" customHeight="1" x14ac:dyDescent="0.25">
      <c r="B110" s="32"/>
      <c r="C110" s="25" t="str">
        <f t="shared" si="2"/>
        <v/>
      </c>
      <c r="D110" s="25"/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30"/>
    </row>
    <row r="111" spans="2:55" ht="16.149999999999999" customHeight="1" x14ac:dyDescent="0.25">
      <c r="B111" s="32"/>
      <c r="C111" s="25" t="str">
        <f t="shared" si="2"/>
        <v/>
      </c>
      <c r="D111" s="25"/>
      <c r="E111" s="24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30"/>
    </row>
    <row r="112" spans="2:55" ht="16.149999999999999" customHeight="1" x14ac:dyDescent="0.25">
      <c r="B112" s="32"/>
      <c r="C112" s="25" t="str">
        <f t="shared" si="2"/>
        <v/>
      </c>
      <c r="D112" s="25"/>
      <c r="E112" s="24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30"/>
    </row>
    <row r="113" spans="2:55" ht="16.149999999999999" customHeight="1" x14ac:dyDescent="0.25">
      <c r="B113" s="32"/>
      <c r="C113" s="25" t="str">
        <f t="shared" si="2"/>
        <v/>
      </c>
      <c r="D113" s="25"/>
      <c r="E113" s="24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30"/>
    </row>
    <row r="114" spans="2:55" ht="16.149999999999999" customHeight="1" x14ac:dyDescent="0.25">
      <c r="B114" s="32"/>
      <c r="C114" s="25" t="str">
        <f t="shared" si="2"/>
        <v/>
      </c>
      <c r="D114" s="25"/>
      <c r="E114" s="24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30"/>
    </row>
    <row r="115" spans="2:55" ht="16.149999999999999" customHeight="1" x14ac:dyDescent="0.25">
      <c r="B115" s="32"/>
      <c r="C115" s="25" t="str">
        <f t="shared" si="2"/>
        <v/>
      </c>
      <c r="D115" s="25"/>
      <c r="E115" s="24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30"/>
    </row>
    <row r="116" spans="2:55" ht="16.149999999999999" customHeight="1" x14ac:dyDescent="0.25">
      <c r="B116" s="32"/>
      <c r="C116" s="25" t="str">
        <f t="shared" si="2"/>
        <v/>
      </c>
      <c r="D116" s="25"/>
      <c r="E116" s="24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30"/>
    </row>
    <row r="117" spans="2:55" ht="16.149999999999999" customHeight="1" x14ac:dyDescent="0.25">
      <c r="B117" s="32"/>
      <c r="C117" s="25" t="str">
        <f t="shared" si="2"/>
        <v/>
      </c>
      <c r="D117" s="25"/>
      <c r="E117" s="24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30"/>
    </row>
    <row r="118" spans="2:55" ht="16.149999999999999" customHeight="1" x14ac:dyDescent="0.25">
      <c r="B118" s="32"/>
      <c r="C118" s="25" t="str">
        <f t="shared" si="2"/>
        <v/>
      </c>
      <c r="D118" s="25"/>
      <c r="E118" s="24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30"/>
    </row>
    <row r="119" spans="2:55" ht="16.149999999999999" customHeight="1" x14ac:dyDescent="0.25">
      <c r="B119" s="32"/>
      <c r="C119" s="25" t="str">
        <f t="shared" si="2"/>
        <v/>
      </c>
      <c r="D119" s="25"/>
      <c r="E119" s="24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30"/>
    </row>
    <row r="120" spans="2:55" ht="16.149999999999999" customHeight="1" x14ac:dyDescent="0.25">
      <c r="B120" s="32"/>
      <c r="C120" s="25" t="str">
        <f t="shared" si="2"/>
        <v/>
      </c>
      <c r="D120" s="25"/>
      <c r="E120" s="24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30"/>
    </row>
    <row r="121" spans="2:55" ht="16.149999999999999" customHeight="1" x14ac:dyDescent="0.25">
      <c r="B121" s="32"/>
      <c r="C121" s="25" t="str">
        <f t="shared" si="2"/>
        <v/>
      </c>
      <c r="D121" s="25"/>
      <c r="E121" s="24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30"/>
    </row>
    <row r="122" spans="2:55" ht="16.149999999999999" customHeight="1" x14ac:dyDescent="0.25">
      <c r="B122" s="32"/>
      <c r="C122" s="25" t="str">
        <f t="shared" si="2"/>
        <v/>
      </c>
      <c r="D122" s="25"/>
      <c r="E122" s="24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30"/>
    </row>
    <row r="123" spans="2:55" ht="16.149999999999999" customHeight="1" x14ac:dyDescent="0.25">
      <c r="B123" s="32"/>
      <c r="C123" s="25" t="str">
        <f t="shared" si="2"/>
        <v/>
      </c>
      <c r="D123" s="25"/>
      <c r="E123" s="24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30"/>
    </row>
    <row r="124" spans="2:55" ht="16.149999999999999" customHeight="1" x14ac:dyDescent="0.25">
      <c r="B124" s="32"/>
      <c r="C124" s="25" t="str">
        <f t="shared" si="2"/>
        <v/>
      </c>
      <c r="D124" s="25"/>
      <c r="E124" s="24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30"/>
    </row>
    <row r="125" spans="2:55" ht="16.149999999999999" customHeight="1" x14ac:dyDescent="0.25">
      <c r="B125" s="32"/>
      <c r="C125" s="25" t="str">
        <f t="shared" si="2"/>
        <v/>
      </c>
      <c r="D125" s="25"/>
      <c r="E125" s="24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30"/>
    </row>
    <row r="126" spans="2:55" ht="16.149999999999999" customHeight="1" x14ac:dyDescent="0.25">
      <c r="B126" s="32"/>
      <c r="C126" s="25" t="str">
        <f t="shared" si="2"/>
        <v/>
      </c>
      <c r="D126" s="25"/>
      <c r="E126" s="24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30"/>
    </row>
    <row r="127" spans="2:55" ht="16.149999999999999" customHeight="1" x14ac:dyDescent="0.25">
      <c r="B127" s="32"/>
      <c r="C127" s="25" t="str">
        <f t="shared" si="2"/>
        <v/>
      </c>
      <c r="D127" s="25"/>
      <c r="E127" s="24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30"/>
    </row>
    <row r="128" spans="2:55" ht="16.149999999999999" customHeight="1" x14ac:dyDescent="0.25">
      <c r="B128" s="32"/>
      <c r="C128" s="25" t="str">
        <f t="shared" si="2"/>
        <v/>
      </c>
      <c r="D128" s="25"/>
      <c r="E128" s="24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30"/>
    </row>
    <row r="129" spans="2:55" ht="16.149999999999999" customHeight="1" x14ac:dyDescent="0.25">
      <c r="B129" s="32"/>
      <c r="C129" s="25" t="str">
        <f t="shared" si="2"/>
        <v/>
      </c>
      <c r="D129" s="25"/>
      <c r="E129" s="24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30"/>
    </row>
    <row r="130" spans="2:55" ht="16.149999999999999" customHeight="1" x14ac:dyDescent="0.25">
      <c r="B130" s="32"/>
      <c r="C130" s="25" t="str">
        <f t="shared" si="2"/>
        <v/>
      </c>
      <c r="D130" s="25"/>
      <c r="E130" s="24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30"/>
    </row>
    <row r="131" spans="2:55" ht="16.149999999999999" customHeight="1" x14ac:dyDescent="0.25">
      <c r="B131" s="32"/>
      <c r="C131" s="25" t="str">
        <f t="shared" si="2"/>
        <v/>
      </c>
      <c r="D131" s="25"/>
      <c r="E131" s="24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30"/>
    </row>
    <row r="132" spans="2:55" ht="16.149999999999999" customHeight="1" x14ac:dyDescent="0.25">
      <c r="B132" s="32"/>
      <c r="C132" s="25" t="str">
        <f t="shared" si="2"/>
        <v/>
      </c>
      <c r="D132" s="25"/>
      <c r="E132" s="24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30"/>
    </row>
    <row r="133" spans="2:55" ht="16.149999999999999" customHeight="1" x14ac:dyDescent="0.25">
      <c r="B133" s="32"/>
      <c r="C133" s="25" t="str">
        <f t="shared" si="2"/>
        <v/>
      </c>
      <c r="D133" s="25"/>
      <c r="E133" s="24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30"/>
    </row>
    <row r="134" spans="2:55" ht="16.149999999999999" customHeight="1" x14ac:dyDescent="0.25">
      <c r="B134" s="32"/>
      <c r="C134" s="25" t="str">
        <f t="shared" si="2"/>
        <v/>
      </c>
      <c r="D134" s="25"/>
      <c r="E134" s="24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30"/>
    </row>
    <row r="135" spans="2:55" ht="16.149999999999999" customHeight="1" x14ac:dyDescent="0.25">
      <c r="B135" s="32"/>
      <c r="C135" s="25" t="str">
        <f t="shared" si="2"/>
        <v/>
      </c>
      <c r="D135" s="25"/>
      <c r="E135" s="24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30"/>
    </row>
    <row r="136" spans="2:55" ht="16.149999999999999" customHeight="1" x14ac:dyDescent="0.25">
      <c r="B136" s="32"/>
      <c r="C136" s="25" t="str">
        <f t="shared" ref="C136:C199" si="3">IF(B136="","",CONCATENATE(D136," - ",B136))</f>
        <v/>
      </c>
      <c r="D136" s="25"/>
      <c r="E136" s="24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30"/>
    </row>
    <row r="137" spans="2:55" ht="16.149999999999999" customHeight="1" x14ac:dyDescent="0.25">
      <c r="B137" s="32"/>
      <c r="C137" s="25" t="str">
        <f t="shared" si="3"/>
        <v/>
      </c>
      <c r="D137" s="25"/>
      <c r="E137" s="24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30"/>
    </row>
    <row r="138" spans="2:55" ht="16.149999999999999" customHeight="1" x14ac:dyDescent="0.25">
      <c r="B138" s="32"/>
      <c r="C138" s="25" t="str">
        <f t="shared" si="3"/>
        <v/>
      </c>
      <c r="D138" s="25"/>
      <c r="E138" s="24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30"/>
    </row>
    <row r="139" spans="2:55" ht="16.149999999999999" customHeight="1" x14ac:dyDescent="0.25">
      <c r="B139" s="32"/>
      <c r="C139" s="25" t="str">
        <f t="shared" si="3"/>
        <v/>
      </c>
      <c r="D139" s="25"/>
      <c r="E139" s="24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30"/>
    </row>
    <row r="140" spans="2:55" ht="16.149999999999999" customHeight="1" x14ac:dyDescent="0.25">
      <c r="B140" s="32"/>
      <c r="C140" s="25" t="str">
        <f t="shared" si="3"/>
        <v/>
      </c>
      <c r="D140" s="25"/>
      <c r="E140" s="24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30"/>
    </row>
    <row r="141" spans="2:55" ht="16.149999999999999" customHeight="1" x14ac:dyDescent="0.25">
      <c r="B141" s="32"/>
      <c r="C141" s="25" t="str">
        <f t="shared" si="3"/>
        <v/>
      </c>
      <c r="D141" s="25"/>
      <c r="E141" s="24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30"/>
    </row>
    <row r="142" spans="2:55" ht="16.149999999999999" customHeight="1" x14ac:dyDescent="0.25">
      <c r="B142" s="32"/>
      <c r="C142" s="25" t="str">
        <f t="shared" si="3"/>
        <v/>
      </c>
      <c r="D142" s="25"/>
      <c r="E142" s="24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30"/>
    </row>
    <row r="143" spans="2:55" ht="16.149999999999999" customHeight="1" x14ac:dyDescent="0.25">
      <c r="B143" s="32"/>
      <c r="C143" s="25" t="str">
        <f t="shared" si="3"/>
        <v/>
      </c>
      <c r="D143" s="25"/>
      <c r="E143" s="24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30"/>
    </row>
    <row r="144" spans="2:55" ht="16.149999999999999" customHeight="1" x14ac:dyDescent="0.25">
      <c r="B144" s="32"/>
      <c r="C144" s="25" t="str">
        <f t="shared" si="3"/>
        <v/>
      </c>
      <c r="D144" s="25"/>
      <c r="E144" s="24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30"/>
    </row>
    <row r="145" spans="2:55" ht="16.149999999999999" customHeight="1" x14ac:dyDescent="0.25">
      <c r="B145" s="32"/>
      <c r="C145" s="25" t="str">
        <f t="shared" si="3"/>
        <v/>
      </c>
      <c r="D145" s="25"/>
      <c r="E145" s="24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30"/>
    </row>
    <row r="146" spans="2:55" ht="16.149999999999999" customHeight="1" x14ac:dyDescent="0.25">
      <c r="B146" s="32"/>
      <c r="C146" s="25" t="str">
        <f t="shared" si="3"/>
        <v/>
      </c>
      <c r="D146" s="25"/>
      <c r="E146" s="24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30"/>
    </row>
    <row r="147" spans="2:55" ht="16.149999999999999" customHeight="1" x14ac:dyDescent="0.25">
      <c r="B147" s="32"/>
      <c r="C147" s="25" t="str">
        <f t="shared" si="3"/>
        <v/>
      </c>
      <c r="D147" s="25"/>
      <c r="E147" s="24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30"/>
    </row>
    <row r="148" spans="2:55" ht="16.149999999999999" customHeight="1" x14ac:dyDescent="0.25">
      <c r="B148" s="32"/>
      <c r="C148" s="25" t="str">
        <f t="shared" si="3"/>
        <v/>
      </c>
      <c r="D148" s="25"/>
      <c r="E148" s="24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30"/>
    </row>
    <row r="149" spans="2:55" ht="16.149999999999999" customHeight="1" x14ac:dyDescent="0.25">
      <c r="B149" s="32"/>
      <c r="C149" s="25" t="str">
        <f t="shared" si="3"/>
        <v/>
      </c>
      <c r="D149" s="25"/>
      <c r="E149" s="24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30"/>
    </row>
    <row r="150" spans="2:55" ht="16.149999999999999" customHeight="1" x14ac:dyDescent="0.25">
      <c r="B150" s="32"/>
      <c r="C150" s="25" t="str">
        <f t="shared" si="3"/>
        <v/>
      </c>
      <c r="D150" s="25"/>
      <c r="E150" s="24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30"/>
    </row>
    <row r="151" spans="2:55" ht="16.149999999999999" customHeight="1" x14ac:dyDescent="0.25">
      <c r="B151" s="32"/>
      <c r="C151" s="25" t="str">
        <f t="shared" si="3"/>
        <v/>
      </c>
      <c r="D151" s="25"/>
      <c r="E151" s="24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30"/>
    </row>
    <row r="152" spans="2:55" ht="16.149999999999999" customHeight="1" x14ac:dyDescent="0.25">
      <c r="B152" s="32"/>
      <c r="C152" s="25" t="str">
        <f t="shared" si="3"/>
        <v/>
      </c>
      <c r="D152" s="25"/>
      <c r="E152" s="24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30"/>
    </row>
    <row r="153" spans="2:55" ht="16.149999999999999" customHeight="1" x14ac:dyDescent="0.25">
      <c r="B153" s="32"/>
      <c r="C153" s="25" t="str">
        <f t="shared" si="3"/>
        <v/>
      </c>
      <c r="D153" s="25"/>
      <c r="E153" s="24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30"/>
    </row>
    <row r="154" spans="2:55" ht="16.149999999999999" customHeight="1" x14ac:dyDescent="0.25">
      <c r="B154" s="32"/>
      <c r="C154" s="25" t="str">
        <f t="shared" si="3"/>
        <v/>
      </c>
      <c r="D154" s="25"/>
      <c r="E154" s="24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30"/>
    </row>
    <row r="155" spans="2:55" ht="16.149999999999999" customHeight="1" x14ac:dyDescent="0.25">
      <c r="B155" s="32"/>
      <c r="C155" s="25" t="str">
        <f t="shared" si="3"/>
        <v/>
      </c>
      <c r="D155" s="25"/>
      <c r="E155" s="24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30"/>
    </row>
    <row r="156" spans="2:55" ht="16.149999999999999" customHeight="1" x14ac:dyDescent="0.25">
      <c r="B156" s="32"/>
      <c r="C156" s="25" t="str">
        <f t="shared" si="3"/>
        <v/>
      </c>
      <c r="D156" s="25"/>
      <c r="E156" s="24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30"/>
    </row>
    <row r="157" spans="2:55" ht="16.149999999999999" customHeight="1" x14ac:dyDescent="0.25">
      <c r="B157" s="32"/>
      <c r="C157" s="25" t="str">
        <f t="shared" si="3"/>
        <v/>
      </c>
      <c r="D157" s="25"/>
      <c r="E157" s="24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30"/>
    </row>
    <row r="158" spans="2:55" ht="16.149999999999999" customHeight="1" x14ac:dyDescent="0.25">
      <c r="B158" s="32"/>
      <c r="C158" s="25" t="str">
        <f t="shared" si="3"/>
        <v/>
      </c>
      <c r="D158" s="25"/>
      <c r="E158" s="24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30"/>
    </row>
    <row r="159" spans="2:55" ht="16.149999999999999" customHeight="1" x14ac:dyDescent="0.25">
      <c r="B159" s="32"/>
      <c r="C159" s="25" t="str">
        <f t="shared" si="3"/>
        <v/>
      </c>
      <c r="D159" s="25"/>
      <c r="E159" s="24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30"/>
    </row>
    <row r="160" spans="2:55" ht="16.149999999999999" customHeight="1" x14ac:dyDescent="0.25">
      <c r="B160" s="32"/>
      <c r="C160" s="25" t="str">
        <f t="shared" si="3"/>
        <v/>
      </c>
      <c r="D160" s="25"/>
      <c r="E160" s="24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30"/>
    </row>
    <row r="161" spans="2:55" ht="16.149999999999999" customHeight="1" x14ac:dyDescent="0.25">
      <c r="B161" s="32"/>
      <c r="C161" s="25" t="str">
        <f t="shared" si="3"/>
        <v/>
      </c>
      <c r="D161" s="25"/>
      <c r="E161" s="24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30"/>
    </row>
    <row r="162" spans="2:55" ht="16.149999999999999" customHeight="1" x14ac:dyDescent="0.25">
      <c r="B162" s="32"/>
      <c r="C162" s="25" t="str">
        <f t="shared" si="3"/>
        <v/>
      </c>
      <c r="D162" s="25"/>
      <c r="E162" s="24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30"/>
    </row>
    <row r="163" spans="2:55" ht="16.149999999999999" customHeight="1" x14ac:dyDescent="0.25">
      <c r="B163" s="32"/>
      <c r="C163" s="25" t="str">
        <f t="shared" si="3"/>
        <v/>
      </c>
      <c r="D163" s="25"/>
      <c r="E163" s="24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30"/>
    </row>
    <row r="164" spans="2:55" ht="16.149999999999999" customHeight="1" x14ac:dyDescent="0.25">
      <c r="B164" s="32"/>
      <c r="C164" s="25" t="str">
        <f t="shared" si="3"/>
        <v/>
      </c>
      <c r="D164" s="25"/>
      <c r="E164" s="24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30"/>
    </row>
    <row r="165" spans="2:55" ht="16.149999999999999" customHeight="1" x14ac:dyDescent="0.25">
      <c r="B165" s="32"/>
      <c r="C165" s="25" t="str">
        <f t="shared" si="3"/>
        <v/>
      </c>
      <c r="D165" s="25"/>
      <c r="E165" s="24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30"/>
    </row>
    <row r="166" spans="2:55" ht="16.149999999999999" customHeight="1" x14ac:dyDescent="0.25">
      <c r="B166" s="32"/>
      <c r="C166" s="25" t="str">
        <f t="shared" si="3"/>
        <v/>
      </c>
      <c r="D166" s="25"/>
      <c r="E166" s="24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30"/>
    </row>
    <row r="167" spans="2:55" ht="16.149999999999999" customHeight="1" x14ac:dyDescent="0.25">
      <c r="B167" s="32"/>
      <c r="C167" s="25" t="str">
        <f t="shared" si="3"/>
        <v/>
      </c>
      <c r="D167" s="25"/>
      <c r="E167" s="24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30"/>
    </row>
    <row r="168" spans="2:55" ht="16.149999999999999" customHeight="1" x14ac:dyDescent="0.25">
      <c r="B168" s="32"/>
      <c r="C168" s="25" t="str">
        <f t="shared" si="3"/>
        <v/>
      </c>
      <c r="D168" s="25"/>
      <c r="E168" s="24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30"/>
    </row>
    <row r="169" spans="2:55" ht="16.149999999999999" customHeight="1" x14ac:dyDescent="0.25">
      <c r="B169" s="32"/>
      <c r="C169" s="25" t="str">
        <f t="shared" si="3"/>
        <v/>
      </c>
      <c r="D169" s="25"/>
      <c r="E169" s="24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30"/>
    </row>
    <row r="170" spans="2:55" ht="16.149999999999999" customHeight="1" x14ac:dyDescent="0.25">
      <c r="B170" s="32"/>
      <c r="C170" s="25" t="str">
        <f t="shared" si="3"/>
        <v/>
      </c>
      <c r="D170" s="25"/>
      <c r="E170" s="24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30"/>
    </row>
    <row r="171" spans="2:55" ht="16.149999999999999" customHeight="1" x14ac:dyDescent="0.25">
      <c r="B171" s="32"/>
      <c r="C171" s="25" t="str">
        <f t="shared" si="3"/>
        <v/>
      </c>
      <c r="D171" s="25"/>
      <c r="E171" s="24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30"/>
    </row>
    <row r="172" spans="2:55" ht="16.149999999999999" customHeight="1" x14ac:dyDescent="0.25">
      <c r="B172" s="32"/>
      <c r="C172" s="25" t="str">
        <f t="shared" si="3"/>
        <v/>
      </c>
      <c r="D172" s="25"/>
      <c r="E172" s="24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30"/>
    </row>
    <row r="173" spans="2:55" ht="16.149999999999999" customHeight="1" x14ac:dyDescent="0.25">
      <c r="B173" s="32"/>
      <c r="C173" s="25" t="str">
        <f t="shared" si="3"/>
        <v/>
      </c>
      <c r="D173" s="25"/>
      <c r="E173" s="24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30"/>
    </row>
    <row r="174" spans="2:55" ht="16.149999999999999" customHeight="1" x14ac:dyDescent="0.25">
      <c r="B174" s="32"/>
      <c r="C174" s="25" t="str">
        <f t="shared" si="3"/>
        <v/>
      </c>
      <c r="D174" s="25"/>
      <c r="E174" s="2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30"/>
    </row>
    <row r="175" spans="2:55" ht="16.149999999999999" customHeight="1" x14ac:dyDescent="0.25">
      <c r="B175" s="32"/>
      <c r="C175" s="25" t="str">
        <f t="shared" si="3"/>
        <v/>
      </c>
      <c r="D175" s="25"/>
      <c r="E175" s="2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30"/>
    </row>
    <row r="176" spans="2:55" ht="16.149999999999999" customHeight="1" x14ac:dyDescent="0.25">
      <c r="B176" s="32"/>
      <c r="C176" s="25" t="str">
        <f t="shared" si="3"/>
        <v/>
      </c>
      <c r="D176" s="25"/>
      <c r="E176" s="24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30"/>
    </row>
    <row r="177" spans="2:55" ht="16.149999999999999" customHeight="1" x14ac:dyDescent="0.25">
      <c r="B177" s="32"/>
      <c r="C177" s="25" t="str">
        <f t="shared" si="3"/>
        <v/>
      </c>
      <c r="D177" s="25"/>
      <c r="E177" s="24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30"/>
    </row>
    <row r="178" spans="2:55" ht="16.149999999999999" customHeight="1" x14ac:dyDescent="0.25">
      <c r="B178" s="32"/>
      <c r="C178" s="25" t="str">
        <f t="shared" si="3"/>
        <v/>
      </c>
      <c r="D178" s="25"/>
      <c r="E178" s="24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30"/>
    </row>
    <row r="179" spans="2:55" ht="16.149999999999999" customHeight="1" x14ac:dyDescent="0.25">
      <c r="B179" s="32"/>
      <c r="C179" s="25" t="str">
        <f t="shared" si="3"/>
        <v/>
      </c>
      <c r="D179" s="25"/>
      <c r="E179" s="24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30"/>
    </row>
    <row r="180" spans="2:55" ht="16.149999999999999" customHeight="1" x14ac:dyDescent="0.25">
      <c r="B180" s="32"/>
      <c r="C180" s="25" t="str">
        <f t="shared" si="3"/>
        <v/>
      </c>
      <c r="D180" s="25"/>
      <c r="E180" s="24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30"/>
    </row>
    <row r="181" spans="2:55" ht="16.149999999999999" customHeight="1" x14ac:dyDescent="0.25">
      <c r="B181" s="32"/>
      <c r="C181" s="25" t="str">
        <f t="shared" si="3"/>
        <v/>
      </c>
      <c r="D181" s="25"/>
      <c r="E181" s="24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30"/>
    </row>
    <row r="182" spans="2:55" ht="16.149999999999999" customHeight="1" x14ac:dyDescent="0.25">
      <c r="B182" s="32"/>
      <c r="C182" s="25" t="str">
        <f t="shared" si="3"/>
        <v/>
      </c>
      <c r="D182" s="25"/>
      <c r="E182" s="24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30"/>
    </row>
    <row r="183" spans="2:55" ht="16.149999999999999" customHeight="1" x14ac:dyDescent="0.25">
      <c r="B183" s="32"/>
      <c r="C183" s="25" t="str">
        <f t="shared" si="3"/>
        <v/>
      </c>
      <c r="D183" s="25"/>
      <c r="E183" s="24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30"/>
    </row>
    <row r="184" spans="2:55" ht="16.149999999999999" customHeight="1" x14ac:dyDescent="0.25">
      <c r="B184" s="32"/>
      <c r="C184" s="25" t="str">
        <f t="shared" si="3"/>
        <v/>
      </c>
      <c r="D184" s="25"/>
      <c r="E184" s="24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30"/>
    </row>
    <row r="185" spans="2:55" ht="16.149999999999999" customHeight="1" x14ac:dyDescent="0.25">
      <c r="B185" s="32"/>
      <c r="C185" s="25" t="str">
        <f t="shared" si="3"/>
        <v/>
      </c>
      <c r="D185" s="25"/>
      <c r="E185" s="24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30"/>
    </row>
    <row r="186" spans="2:55" ht="16.149999999999999" customHeight="1" x14ac:dyDescent="0.25">
      <c r="B186" s="32"/>
      <c r="C186" s="25" t="str">
        <f t="shared" si="3"/>
        <v/>
      </c>
      <c r="D186" s="25"/>
      <c r="E186" s="24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30"/>
    </row>
    <row r="187" spans="2:55" ht="16.149999999999999" customHeight="1" x14ac:dyDescent="0.25">
      <c r="B187" s="32"/>
      <c r="C187" s="25" t="str">
        <f t="shared" si="3"/>
        <v/>
      </c>
      <c r="D187" s="25"/>
      <c r="E187" s="24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30"/>
    </row>
    <row r="188" spans="2:55" ht="16.149999999999999" customHeight="1" x14ac:dyDescent="0.25">
      <c r="B188" s="32"/>
      <c r="C188" s="25" t="str">
        <f t="shared" si="3"/>
        <v/>
      </c>
      <c r="D188" s="25"/>
      <c r="E188" s="24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30"/>
    </row>
    <row r="189" spans="2:55" ht="16.149999999999999" customHeight="1" x14ac:dyDescent="0.25">
      <c r="B189" s="32"/>
      <c r="C189" s="25" t="str">
        <f t="shared" si="3"/>
        <v/>
      </c>
      <c r="D189" s="25"/>
      <c r="E189" s="24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30"/>
    </row>
    <row r="190" spans="2:55" ht="16.149999999999999" customHeight="1" x14ac:dyDescent="0.25">
      <c r="B190" s="32"/>
      <c r="C190" s="25" t="str">
        <f t="shared" si="3"/>
        <v/>
      </c>
      <c r="D190" s="25"/>
      <c r="E190" s="24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30"/>
    </row>
    <row r="191" spans="2:55" ht="16.149999999999999" customHeight="1" x14ac:dyDescent="0.25">
      <c r="B191" s="32"/>
      <c r="C191" s="25" t="str">
        <f t="shared" si="3"/>
        <v/>
      </c>
      <c r="D191" s="25"/>
      <c r="E191" s="24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30"/>
    </row>
    <row r="192" spans="2:55" ht="16.149999999999999" customHeight="1" x14ac:dyDescent="0.25">
      <c r="B192" s="32"/>
      <c r="C192" s="25" t="str">
        <f t="shared" si="3"/>
        <v/>
      </c>
      <c r="D192" s="25"/>
      <c r="E192" s="24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30"/>
    </row>
    <row r="193" spans="2:55" ht="16.149999999999999" customHeight="1" x14ac:dyDescent="0.25">
      <c r="B193" s="32"/>
      <c r="C193" s="25" t="str">
        <f t="shared" si="3"/>
        <v/>
      </c>
      <c r="D193" s="25"/>
      <c r="E193" s="24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30"/>
    </row>
    <row r="194" spans="2:55" ht="16.149999999999999" customHeight="1" x14ac:dyDescent="0.25">
      <c r="B194" s="32"/>
      <c r="C194" s="25" t="str">
        <f t="shared" si="3"/>
        <v/>
      </c>
      <c r="D194" s="25"/>
      <c r="E194" s="24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30"/>
    </row>
    <row r="195" spans="2:55" ht="16.149999999999999" customHeight="1" x14ac:dyDescent="0.25">
      <c r="B195" s="32"/>
      <c r="C195" s="25" t="str">
        <f t="shared" si="3"/>
        <v/>
      </c>
      <c r="D195" s="25"/>
      <c r="E195" s="24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30"/>
    </row>
    <row r="196" spans="2:55" ht="16.149999999999999" customHeight="1" x14ac:dyDescent="0.25">
      <c r="B196" s="32"/>
      <c r="C196" s="25" t="str">
        <f t="shared" si="3"/>
        <v/>
      </c>
      <c r="D196" s="25"/>
      <c r="E196" s="24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30"/>
    </row>
    <row r="197" spans="2:55" ht="16.149999999999999" customHeight="1" x14ac:dyDescent="0.25">
      <c r="B197" s="32"/>
      <c r="C197" s="25" t="str">
        <f t="shared" si="3"/>
        <v/>
      </c>
      <c r="D197" s="25"/>
      <c r="E197" s="24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30"/>
    </row>
    <row r="198" spans="2:55" ht="16.149999999999999" customHeight="1" x14ac:dyDescent="0.25">
      <c r="B198" s="32"/>
      <c r="C198" s="25" t="str">
        <f t="shared" si="3"/>
        <v/>
      </c>
      <c r="D198" s="25"/>
      <c r="E198" s="24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30"/>
    </row>
    <row r="199" spans="2:55" ht="16.149999999999999" customHeight="1" x14ac:dyDescent="0.25">
      <c r="B199" s="32"/>
      <c r="C199" s="25" t="str">
        <f t="shared" si="3"/>
        <v/>
      </c>
      <c r="D199" s="25"/>
      <c r="E199" s="24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30"/>
    </row>
    <row r="200" spans="2:55" ht="16.149999999999999" customHeight="1" x14ac:dyDescent="0.25">
      <c r="B200" s="32"/>
      <c r="C200" s="25" t="str">
        <f t="shared" ref="C200:C255" si="4">IF(B200="","",CONCATENATE(D200," - ",B200))</f>
        <v/>
      </c>
      <c r="D200" s="25"/>
      <c r="E200" s="24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30"/>
    </row>
    <row r="201" spans="2:55" ht="16.149999999999999" customHeight="1" x14ac:dyDescent="0.25">
      <c r="B201" s="32"/>
      <c r="C201" s="25" t="str">
        <f t="shared" si="4"/>
        <v/>
      </c>
      <c r="D201" s="25"/>
      <c r="E201" s="24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30"/>
    </row>
    <row r="202" spans="2:55" ht="16.149999999999999" customHeight="1" x14ac:dyDescent="0.25">
      <c r="B202" s="32"/>
      <c r="C202" s="25" t="str">
        <f t="shared" si="4"/>
        <v/>
      </c>
      <c r="D202" s="25"/>
      <c r="E202" s="24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30"/>
    </row>
    <row r="203" spans="2:55" ht="16.149999999999999" customHeight="1" x14ac:dyDescent="0.25">
      <c r="B203" s="32"/>
      <c r="C203" s="25" t="str">
        <f t="shared" si="4"/>
        <v/>
      </c>
      <c r="D203" s="25"/>
      <c r="E203" s="24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30"/>
    </row>
    <row r="204" spans="2:55" ht="16.149999999999999" customHeight="1" x14ac:dyDescent="0.25">
      <c r="B204" s="32"/>
      <c r="C204" s="25" t="str">
        <f t="shared" si="4"/>
        <v/>
      </c>
      <c r="D204" s="25"/>
      <c r="E204" s="24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30"/>
    </row>
    <row r="205" spans="2:55" ht="16.149999999999999" customHeight="1" x14ac:dyDescent="0.25">
      <c r="B205" s="32"/>
      <c r="C205" s="25" t="str">
        <f t="shared" si="4"/>
        <v/>
      </c>
      <c r="D205" s="25"/>
      <c r="E205" s="24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30"/>
    </row>
    <row r="206" spans="2:55" ht="16.149999999999999" customHeight="1" x14ac:dyDescent="0.25">
      <c r="B206" s="32"/>
      <c r="C206" s="25" t="str">
        <f t="shared" si="4"/>
        <v/>
      </c>
      <c r="D206" s="25"/>
      <c r="E206" s="24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30"/>
    </row>
    <row r="207" spans="2:55" ht="16.149999999999999" customHeight="1" x14ac:dyDescent="0.25">
      <c r="B207" s="32"/>
      <c r="C207" s="25" t="str">
        <f t="shared" si="4"/>
        <v/>
      </c>
      <c r="D207" s="25"/>
      <c r="E207" s="24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30"/>
    </row>
    <row r="208" spans="2:55" ht="16.149999999999999" customHeight="1" x14ac:dyDescent="0.25">
      <c r="B208" s="32"/>
      <c r="C208" s="25" t="str">
        <f t="shared" si="4"/>
        <v/>
      </c>
      <c r="D208" s="25"/>
      <c r="E208" s="24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30"/>
    </row>
    <row r="209" spans="2:55" ht="16.149999999999999" customHeight="1" x14ac:dyDescent="0.25">
      <c r="B209" s="32"/>
      <c r="C209" s="25" t="str">
        <f t="shared" si="4"/>
        <v/>
      </c>
      <c r="D209" s="25"/>
      <c r="E209" s="24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30"/>
    </row>
    <row r="210" spans="2:55" ht="16.149999999999999" customHeight="1" x14ac:dyDescent="0.25">
      <c r="B210" s="32"/>
      <c r="C210" s="25" t="str">
        <f t="shared" si="4"/>
        <v/>
      </c>
      <c r="D210" s="25"/>
      <c r="E210" s="24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30"/>
    </row>
    <row r="211" spans="2:55" ht="16.149999999999999" customHeight="1" x14ac:dyDescent="0.25">
      <c r="B211" s="32"/>
      <c r="C211" s="25" t="str">
        <f t="shared" si="4"/>
        <v/>
      </c>
      <c r="D211" s="25"/>
      <c r="E211" s="24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30"/>
    </row>
    <row r="212" spans="2:55" ht="16.149999999999999" customHeight="1" x14ac:dyDescent="0.25">
      <c r="B212" s="32"/>
      <c r="C212" s="25" t="str">
        <f t="shared" si="4"/>
        <v/>
      </c>
      <c r="D212" s="25"/>
      <c r="E212" s="24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30"/>
    </row>
    <row r="213" spans="2:55" ht="16.149999999999999" customHeight="1" x14ac:dyDescent="0.25">
      <c r="B213" s="32"/>
      <c r="C213" s="25" t="str">
        <f t="shared" si="4"/>
        <v/>
      </c>
      <c r="D213" s="25"/>
      <c r="E213" s="24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30"/>
    </row>
    <row r="214" spans="2:55" ht="16.149999999999999" customHeight="1" x14ac:dyDescent="0.25">
      <c r="B214" s="32"/>
      <c r="C214" s="25" t="str">
        <f t="shared" si="4"/>
        <v/>
      </c>
      <c r="D214" s="25"/>
      <c r="E214" s="24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30"/>
    </row>
    <row r="215" spans="2:55" ht="16.149999999999999" customHeight="1" x14ac:dyDescent="0.25">
      <c r="B215" s="32"/>
      <c r="C215" s="25" t="str">
        <f t="shared" si="4"/>
        <v/>
      </c>
      <c r="D215" s="25"/>
      <c r="E215" s="24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30"/>
    </row>
    <row r="216" spans="2:55" ht="16.149999999999999" customHeight="1" x14ac:dyDescent="0.25">
      <c r="B216" s="32"/>
      <c r="C216" s="25" t="str">
        <f t="shared" si="4"/>
        <v/>
      </c>
      <c r="D216" s="25"/>
      <c r="E216" s="24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30"/>
    </row>
    <row r="217" spans="2:55" ht="16.149999999999999" customHeight="1" x14ac:dyDescent="0.25">
      <c r="B217" s="32"/>
      <c r="C217" s="25" t="str">
        <f t="shared" si="4"/>
        <v/>
      </c>
      <c r="D217" s="25"/>
      <c r="E217" s="24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30"/>
    </row>
    <row r="218" spans="2:55" ht="16.149999999999999" customHeight="1" x14ac:dyDescent="0.25">
      <c r="B218" s="32"/>
      <c r="C218" s="25" t="str">
        <f t="shared" si="4"/>
        <v/>
      </c>
      <c r="D218" s="25"/>
      <c r="E218" s="24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30"/>
    </row>
    <row r="219" spans="2:55" ht="16.149999999999999" customHeight="1" x14ac:dyDescent="0.25">
      <c r="B219" s="32"/>
      <c r="C219" s="25" t="str">
        <f t="shared" si="4"/>
        <v/>
      </c>
      <c r="D219" s="25"/>
      <c r="E219" s="24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30"/>
    </row>
    <row r="220" spans="2:55" ht="16.149999999999999" customHeight="1" x14ac:dyDescent="0.25">
      <c r="B220" s="32"/>
      <c r="C220" s="25" t="str">
        <f t="shared" si="4"/>
        <v/>
      </c>
      <c r="D220" s="25"/>
      <c r="E220" s="24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30"/>
    </row>
    <row r="221" spans="2:55" ht="16.149999999999999" customHeight="1" x14ac:dyDescent="0.25">
      <c r="B221" s="32"/>
      <c r="C221" s="25" t="str">
        <f t="shared" si="4"/>
        <v/>
      </c>
      <c r="D221" s="25"/>
      <c r="E221" s="24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30"/>
    </row>
    <row r="222" spans="2:55" ht="16.149999999999999" customHeight="1" x14ac:dyDescent="0.25">
      <c r="B222" s="32"/>
      <c r="C222" s="25" t="str">
        <f t="shared" si="4"/>
        <v/>
      </c>
      <c r="D222" s="25"/>
      <c r="E222" s="24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30"/>
    </row>
    <row r="223" spans="2:55" ht="16.149999999999999" customHeight="1" x14ac:dyDescent="0.25">
      <c r="B223" s="32"/>
      <c r="C223" s="25" t="str">
        <f t="shared" si="4"/>
        <v/>
      </c>
      <c r="D223" s="25"/>
      <c r="E223" s="24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30"/>
    </row>
    <row r="224" spans="2:55" ht="16.149999999999999" customHeight="1" x14ac:dyDescent="0.25">
      <c r="B224" s="32"/>
      <c r="C224" s="25" t="str">
        <f t="shared" si="4"/>
        <v/>
      </c>
      <c r="D224" s="25"/>
      <c r="E224" s="24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30"/>
    </row>
    <row r="225" spans="2:55" ht="16.149999999999999" customHeight="1" x14ac:dyDescent="0.25">
      <c r="B225" s="32"/>
      <c r="C225" s="25" t="str">
        <f t="shared" si="4"/>
        <v/>
      </c>
      <c r="D225" s="25"/>
      <c r="E225" s="24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30"/>
    </row>
    <row r="226" spans="2:55" ht="16.149999999999999" customHeight="1" x14ac:dyDescent="0.25">
      <c r="B226" s="32"/>
      <c r="C226" s="25" t="str">
        <f t="shared" si="4"/>
        <v/>
      </c>
      <c r="D226" s="25"/>
      <c r="E226" s="24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30"/>
    </row>
    <row r="227" spans="2:55" ht="16.149999999999999" customHeight="1" x14ac:dyDescent="0.25">
      <c r="B227" s="32"/>
      <c r="C227" s="25" t="str">
        <f t="shared" si="4"/>
        <v/>
      </c>
      <c r="D227" s="25"/>
      <c r="E227" s="24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30"/>
    </row>
    <row r="228" spans="2:55" ht="16.149999999999999" customHeight="1" x14ac:dyDescent="0.25">
      <c r="B228" s="32"/>
      <c r="C228" s="25" t="str">
        <f t="shared" si="4"/>
        <v/>
      </c>
      <c r="D228" s="25"/>
      <c r="E228" s="24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30"/>
    </row>
    <row r="229" spans="2:55" ht="16.149999999999999" customHeight="1" x14ac:dyDescent="0.25">
      <c r="B229" s="32"/>
      <c r="C229" s="25" t="str">
        <f t="shared" si="4"/>
        <v/>
      </c>
      <c r="D229" s="25"/>
      <c r="E229" s="24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30"/>
    </row>
    <row r="230" spans="2:55" ht="16.149999999999999" customHeight="1" x14ac:dyDescent="0.25">
      <c r="B230" s="32"/>
      <c r="C230" s="25" t="str">
        <f t="shared" si="4"/>
        <v/>
      </c>
      <c r="D230" s="25"/>
      <c r="E230" s="24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30"/>
    </row>
    <row r="231" spans="2:55" ht="16.149999999999999" customHeight="1" x14ac:dyDescent="0.25">
      <c r="B231" s="32"/>
      <c r="C231" s="25" t="str">
        <f t="shared" si="4"/>
        <v/>
      </c>
      <c r="D231" s="25"/>
      <c r="E231" s="24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30"/>
    </row>
    <row r="232" spans="2:55" ht="16.149999999999999" customHeight="1" x14ac:dyDescent="0.25">
      <c r="B232" s="32"/>
      <c r="C232" s="25" t="str">
        <f t="shared" si="4"/>
        <v/>
      </c>
      <c r="D232" s="25"/>
      <c r="E232" s="24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30"/>
    </row>
    <row r="233" spans="2:55" ht="16.149999999999999" customHeight="1" x14ac:dyDescent="0.25">
      <c r="B233" s="32"/>
      <c r="C233" s="25" t="str">
        <f t="shared" si="4"/>
        <v/>
      </c>
      <c r="D233" s="25"/>
      <c r="E233" s="24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30"/>
    </row>
    <row r="234" spans="2:55" ht="16.149999999999999" customHeight="1" x14ac:dyDescent="0.25">
      <c r="B234" s="32"/>
      <c r="C234" s="25" t="str">
        <f t="shared" si="4"/>
        <v/>
      </c>
      <c r="D234" s="25"/>
      <c r="E234" s="24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30"/>
    </row>
    <row r="235" spans="2:55" ht="16.149999999999999" customHeight="1" x14ac:dyDescent="0.25">
      <c r="B235" s="32"/>
      <c r="C235" s="25" t="str">
        <f t="shared" si="4"/>
        <v/>
      </c>
      <c r="D235" s="25"/>
      <c r="E235" s="24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30"/>
    </row>
    <row r="236" spans="2:55" ht="16.149999999999999" customHeight="1" x14ac:dyDescent="0.25">
      <c r="B236" s="32"/>
      <c r="C236" s="25" t="str">
        <f t="shared" si="4"/>
        <v/>
      </c>
      <c r="D236" s="25"/>
      <c r="E236" s="24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30"/>
    </row>
    <row r="237" spans="2:55" ht="16.149999999999999" customHeight="1" x14ac:dyDescent="0.25">
      <c r="B237" s="32"/>
      <c r="C237" s="25" t="str">
        <f t="shared" si="4"/>
        <v/>
      </c>
      <c r="D237" s="25"/>
      <c r="E237" s="24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30"/>
    </row>
    <row r="238" spans="2:55" ht="16.149999999999999" customHeight="1" x14ac:dyDescent="0.25">
      <c r="B238" s="32"/>
      <c r="C238" s="25" t="str">
        <f t="shared" si="4"/>
        <v/>
      </c>
      <c r="D238" s="25"/>
      <c r="E238" s="24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30"/>
    </row>
    <row r="239" spans="2:55" ht="16.149999999999999" customHeight="1" x14ac:dyDescent="0.25">
      <c r="B239" s="32"/>
      <c r="C239" s="25" t="str">
        <f t="shared" si="4"/>
        <v/>
      </c>
      <c r="D239" s="25"/>
      <c r="E239" s="24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30"/>
    </row>
    <row r="240" spans="2:55" ht="16.149999999999999" customHeight="1" x14ac:dyDescent="0.25">
      <c r="B240" s="32"/>
      <c r="C240" s="25" t="str">
        <f t="shared" si="4"/>
        <v/>
      </c>
      <c r="D240" s="25"/>
      <c r="E240" s="24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30"/>
    </row>
    <row r="241" spans="2:55" ht="16.149999999999999" customHeight="1" x14ac:dyDescent="0.25">
      <c r="B241" s="32"/>
      <c r="C241" s="25" t="str">
        <f t="shared" si="4"/>
        <v/>
      </c>
      <c r="D241" s="25"/>
      <c r="E241" s="24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30"/>
    </row>
    <row r="242" spans="2:55" ht="16.149999999999999" customHeight="1" x14ac:dyDescent="0.25">
      <c r="B242" s="32"/>
      <c r="C242" s="25" t="str">
        <f t="shared" si="4"/>
        <v/>
      </c>
      <c r="D242" s="25"/>
      <c r="E242" s="24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30"/>
    </row>
    <row r="243" spans="2:55" ht="16.149999999999999" customHeight="1" x14ac:dyDescent="0.25">
      <c r="B243" s="32"/>
      <c r="C243" s="25" t="str">
        <f t="shared" si="4"/>
        <v/>
      </c>
      <c r="D243" s="25"/>
      <c r="E243" s="24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30"/>
    </row>
    <row r="244" spans="2:55" ht="16.149999999999999" customHeight="1" x14ac:dyDescent="0.25">
      <c r="B244" s="32"/>
      <c r="C244" s="25" t="str">
        <f t="shared" si="4"/>
        <v/>
      </c>
      <c r="D244" s="25"/>
      <c r="E244" s="24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30"/>
    </row>
    <row r="245" spans="2:55" ht="16.149999999999999" customHeight="1" x14ac:dyDescent="0.25">
      <c r="B245" s="32"/>
      <c r="C245" s="25" t="str">
        <f t="shared" si="4"/>
        <v/>
      </c>
      <c r="D245" s="25"/>
      <c r="E245" s="24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30"/>
    </row>
    <row r="246" spans="2:55" ht="16.149999999999999" customHeight="1" x14ac:dyDescent="0.25">
      <c r="B246" s="32"/>
      <c r="C246" s="25" t="str">
        <f t="shared" si="4"/>
        <v/>
      </c>
      <c r="D246" s="25"/>
      <c r="E246" s="24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30"/>
    </row>
    <row r="247" spans="2:55" ht="16.149999999999999" customHeight="1" x14ac:dyDescent="0.25">
      <c r="B247" s="32"/>
      <c r="C247" s="25" t="str">
        <f t="shared" si="4"/>
        <v/>
      </c>
      <c r="D247" s="25"/>
      <c r="E247" s="24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30"/>
    </row>
    <row r="248" spans="2:55" ht="16.149999999999999" customHeight="1" x14ac:dyDescent="0.25">
      <c r="B248" s="32"/>
      <c r="C248" s="25" t="str">
        <f t="shared" si="4"/>
        <v/>
      </c>
      <c r="D248" s="25"/>
      <c r="E248" s="24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30"/>
    </row>
    <row r="249" spans="2:55" ht="16.149999999999999" customHeight="1" x14ac:dyDescent="0.25">
      <c r="B249" s="32"/>
      <c r="C249" s="25" t="str">
        <f t="shared" si="4"/>
        <v/>
      </c>
      <c r="D249" s="25"/>
      <c r="E249" s="24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30"/>
    </row>
    <row r="250" spans="2:55" ht="16.149999999999999" customHeight="1" x14ac:dyDescent="0.25">
      <c r="B250" s="32"/>
      <c r="C250" s="25" t="str">
        <f t="shared" si="4"/>
        <v/>
      </c>
      <c r="D250" s="25"/>
      <c r="E250" s="24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30"/>
    </row>
    <row r="251" spans="2:55" ht="16.149999999999999" customHeight="1" x14ac:dyDescent="0.25">
      <c r="B251" s="32"/>
      <c r="C251" s="25" t="str">
        <f t="shared" si="4"/>
        <v/>
      </c>
      <c r="D251" s="25"/>
      <c r="E251" s="24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30"/>
    </row>
    <row r="252" spans="2:55" ht="16.149999999999999" customHeight="1" x14ac:dyDescent="0.25">
      <c r="B252" s="32"/>
      <c r="C252" s="25" t="str">
        <f t="shared" si="4"/>
        <v/>
      </c>
      <c r="D252" s="25"/>
      <c r="E252" s="24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30"/>
    </row>
    <row r="253" spans="2:55" ht="16.149999999999999" customHeight="1" x14ac:dyDescent="0.25">
      <c r="B253" s="32"/>
      <c r="C253" s="25" t="str">
        <f t="shared" si="4"/>
        <v/>
      </c>
      <c r="D253" s="25"/>
      <c r="E253" s="24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30"/>
    </row>
    <row r="254" spans="2:55" ht="16.149999999999999" customHeight="1" x14ac:dyDescent="0.25">
      <c r="B254" s="32"/>
      <c r="C254" s="25" t="str">
        <f t="shared" si="4"/>
        <v/>
      </c>
      <c r="D254" s="25"/>
      <c r="E254" s="24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30"/>
    </row>
    <row r="255" spans="2:55" ht="16.149999999999999" customHeight="1" x14ac:dyDescent="0.25">
      <c r="B255" s="32"/>
      <c r="C255" s="25" t="str">
        <f t="shared" si="4"/>
        <v/>
      </c>
      <c r="D255" s="25"/>
      <c r="E255" s="24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30"/>
    </row>
    <row r="256" spans="2:55" ht="16.149999999999999" customHeight="1" thickBot="1" x14ac:dyDescent="0.3">
      <c r="B256" s="38"/>
      <c r="C256" s="39" t="str">
        <f t="shared" ref="C256" si="5">IF(B256="","",CONCATENATE(D256," - ",B256))</f>
        <v/>
      </c>
      <c r="D256" s="39"/>
      <c r="E256" s="33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5"/>
    </row>
    <row r="257" spans="4:55" ht="16.149999999999999" customHeight="1" x14ac:dyDescent="0.25"/>
    <row r="258" spans="4:55" ht="16.149999999999999" hidden="1" customHeight="1" x14ac:dyDescent="0.25">
      <c r="D258" s="15" t="s">
        <v>17</v>
      </c>
      <c r="E258" s="16"/>
      <c r="F258" s="17" t="str">
        <f t="shared" ref="F258:AK258" si="6">IF(SUM(F7:F256)=0,"",SUM(F7:F256))</f>
        <v/>
      </c>
      <c r="G258" s="17" t="str">
        <f t="shared" si="6"/>
        <v/>
      </c>
      <c r="H258" s="17" t="str">
        <f t="shared" si="6"/>
        <v/>
      </c>
      <c r="I258" s="17" t="str">
        <f t="shared" si="6"/>
        <v/>
      </c>
      <c r="J258" s="17" t="str">
        <f t="shared" si="6"/>
        <v/>
      </c>
      <c r="K258" s="17" t="str">
        <f t="shared" si="6"/>
        <v/>
      </c>
      <c r="L258" s="17" t="str">
        <f t="shared" si="6"/>
        <v/>
      </c>
      <c r="M258" s="17" t="str">
        <f t="shared" si="6"/>
        <v/>
      </c>
      <c r="N258" s="17" t="str">
        <f t="shared" si="6"/>
        <v/>
      </c>
      <c r="O258" s="17" t="str">
        <f t="shared" si="6"/>
        <v/>
      </c>
      <c r="P258" s="17" t="str">
        <f t="shared" si="6"/>
        <v/>
      </c>
      <c r="Q258" s="17" t="str">
        <f t="shared" si="6"/>
        <v/>
      </c>
      <c r="R258" s="17" t="str">
        <f t="shared" si="6"/>
        <v/>
      </c>
      <c r="S258" s="17" t="str">
        <f t="shared" si="6"/>
        <v/>
      </c>
      <c r="T258" s="17" t="str">
        <f t="shared" si="6"/>
        <v/>
      </c>
      <c r="U258" s="17" t="str">
        <f t="shared" si="6"/>
        <v/>
      </c>
      <c r="V258" s="17" t="str">
        <f t="shared" si="6"/>
        <v/>
      </c>
      <c r="W258" s="17" t="str">
        <f t="shared" si="6"/>
        <v/>
      </c>
      <c r="X258" s="17" t="str">
        <f t="shared" si="6"/>
        <v/>
      </c>
      <c r="Y258" s="17" t="str">
        <f t="shared" si="6"/>
        <v/>
      </c>
      <c r="Z258" s="17" t="str">
        <f t="shared" si="6"/>
        <v/>
      </c>
      <c r="AA258" s="17" t="str">
        <f t="shared" si="6"/>
        <v/>
      </c>
      <c r="AB258" s="17" t="str">
        <f t="shared" si="6"/>
        <v/>
      </c>
      <c r="AC258" s="17" t="str">
        <f t="shared" si="6"/>
        <v/>
      </c>
      <c r="AD258" s="17" t="str">
        <f t="shared" si="6"/>
        <v/>
      </c>
      <c r="AE258" s="17" t="str">
        <f t="shared" si="6"/>
        <v/>
      </c>
      <c r="AF258" s="17" t="str">
        <f t="shared" si="6"/>
        <v/>
      </c>
      <c r="AG258" s="17" t="str">
        <f t="shared" si="6"/>
        <v/>
      </c>
      <c r="AH258" s="17" t="str">
        <f t="shared" si="6"/>
        <v/>
      </c>
      <c r="AI258" s="17" t="str">
        <f t="shared" si="6"/>
        <v/>
      </c>
      <c r="AJ258" s="17" t="str">
        <f t="shared" si="6"/>
        <v/>
      </c>
      <c r="AK258" s="17" t="str">
        <f t="shared" si="6"/>
        <v/>
      </c>
      <c r="AL258" s="17" t="str">
        <f t="shared" ref="AL258:BC258" si="7">IF(SUM(AL7:AL256)=0,"",SUM(AL7:AL256))</f>
        <v/>
      </c>
      <c r="AM258" s="17" t="str">
        <f t="shared" si="7"/>
        <v/>
      </c>
      <c r="AN258" s="17" t="str">
        <f t="shared" si="7"/>
        <v/>
      </c>
      <c r="AO258" s="17" t="str">
        <f t="shared" si="7"/>
        <v/>
      </c>
      <c r="AP258" s="17" t="str">
        <f t="shared" si="7"/>
        <v/>
      </c>
      <c r="AQ258" s="17" t="str">
        <f t="shared" si="7"/>
        <v/>
      </c>
      <c r="AR258" s="17" t="str">
        <f t="shared" si="7"/>
        <v/>
      </c>
      <c r="AS258" s="17" t="str">
        <f t="shared" si="7"/>
        <v/>
      </c>
      <c r="AT258" s="17" t="str">
        <f t="shared" si="7"/>
        <v/>
      </c>
      <c r="AU258" s="17" t="str">
        <f t="shared" si="7"/>
        <v/>
      </c>
      <c r="AV258" s="17" t="str">
        <f t="shared" si="7"/>
        <v/>
      </c>
      <c r="AW258" s="17" t="str">
        <f t="shared" si="7"/>
        <v/>
      </c>
      <c r="AX258" s="17" t="str">
        <f t="shared" si="7"/>
        <v/>
      </c>
      <c r="AY258" s="17" t="str">
        <f t="shared" si="7"/>
        <v/>
      </c>
      <c r="AZ258" s="17" t="str">
        <f t="shared" si="7"/>
        <v/>
      </c>
      <c r="BA258" s="17" t="str">
        <f t="shared" si="7"/>
        <v/>
      </c>
      <c r="BB258" s="17" t="str">
        <f t="shared" si="7"/>
        <v/>
      </c>
      <c r="BC258" s="17" t="str">
        <f t="shared" si="7"/>
        <v/>
      </c>
    </row>
    <row r="259" spans="4:55" ht="16.149999999999999" hidden="1" customHeight="1" x14ac:dyDescent="0.25">
      <c r="D259" s="15" t="s">
        <v>18</v>
      </c>
      <c r="E259" s="14"/>
      <c r="F259" s="18" t="str">
        <f t="shared" ref="F259:M259" si="8">IF(F258="","",SUMIF($D:$D, $AF$2,F:F))</f>
        <v/>
      </c>
      <c r="G259" s="18" t="str">
        <f t="shared" si="8"/>
        <v/>
      </c>
      <c r="H259" s="18" t="str">
        <f t="shared" si="8"/>
        <v/>
      </c>
      <c r="I259" s="18" t="str">
        <f t="shared" si="8"/>
        <v/>
      </c>
      <c r="J259" s="18" t="str">
        <f t="shared" si="8"/>
        <v/>
      </c>
      <c r="K259" s="18" t="str">
        <f t="shared" si="8"/>
        <v/>
      </c>
      <c r="L259" s="18" t="str">
        <f t="shared" si="8"/>
        <v/>
      </c>
      <c r="M259" s="18" t="str">
        <f t="shared" si="8"/>
        <v/>
      </c>
      <c r="N259" s="18" t="str">
        <f t="shared" ref="N259" si="9">IF(N258="","",SUMIF($D:$D, $AF$2,N:N))</f>
        <v/>
      </c>
      <c r="O259" s="18" t="str">
        <f t="shared" ref="O259:BC259" si="10">IF(O258="","",SUMIF($D:$D, $AF$2,O:O))</f>
        <v/>
      </c>
      <c r="P259" s="18" t="str">
        <f t="shared" si="10"/>
        <v/>
      </c>
      <c r="Q259" s="18" t="str">
        <f t="shared" si="10"/>
        <v/>
      </c>
      <c r="R259" s="18" t="str">
        <f t="shared" si="10"/>
        <v/>
      </c>
      <c r="S259" s="18" t="str">
        <f t="shared" si="10"/>
        <v/>
      </c>
      <c r="T259" s="18" t="str">
        <f t="shared" si="10"/>
        <v/>
      </c>
      <c r="U259" s="18" t="str">
        <f t="shared" si="10"/>
        <v/>
      </c>
      <c r="V259" s="18" t="str">
        <f t="shared" si="10"/>
        <v/>
      </c>
      <c r="W259" s="18" t="str">
        <f t="shared" si="10"/>
        <v/>
      </c>
      <c r="X259" s="18" t="str">
        <f t="shared" si="10"/>
        <v/>
      </c>
      <c r="Y259" s="18" t="str">
        <f t="shared" si="10"/>
        <v/>
      </c>
      <c r="Z259" s="18" t="str">
        <f t="shared" si="10"/>
        <v/>
      </c>
      <c r="AA259" s="18" t="str">
        <f t="shared" si="10"/>
        <v/>
      </c>
      <c r="AB259" s="18" t="str">
        <f t="shared" si="10"/>
        <v/>
      </c>
      <c r="AC259" s="18" t="str">
        <f t="shared" si="10"/>
        <v/>
      </c>
      <c r="AD259" s="18" t="str">
        <f t="shared" si="10"/>
        <v/>
      </c>
      <c r="AE259" s="18" t="str">
        <f t="shared" si="10"/>
        <v/>
      </c>
      <c r="AF259" s="18" t="str">
        <f t="shared" si="10"/>
        <v/>
      </c>
      <c r="AG259" s="18" t="str">
        <f t="shared" si="10"/>
        <v/>
      </c>
      <c r="AH259" s="18" t="str">
        <f t="shared" si="10"/>
        <v/>
      </c>
      <c r="AI259" s="18" t="str">
        <f t="shared" si="10"/>
        <v/>
      </c>
      <c r="AJ259" s="18" t="str">
        <f t="shared" si="10"/>
        <v/>
      </c>
      <c r="AK259" s="18" t="str">
        <f t="shared" si="10"/>
        <v/>
      </c>
      <c r="AL259" s="18" t="str">
        <f t="shared" si="10"/>
        <v/>
      </c>
      <c r="AM259" s="18" t="str">
        <f t="shared" si="10"/>
        <v/>
      </c>
      <c r="AN259" s="18" t="str">
        <f t="shared" si="10"/>
        <v/>
      </c>
      <c r="AO259" s="18" t="str">
        <f t="shared" si="10"/>
        <v/>
      </c>
      <c r="AP259" s="18" t="str">
        <f t="shared" si="10"/>
        <v/>
      </c>
      <c r="AQ259" s="18" t="str">
        <f t="shared" si="10"/>
        <v/>
      </c>
      <c r="AR259" s="18" t="str">
        <f t="shared" si="10"/>
        <v/>
      </c>
      <c r="AS259" s="18" t="str">
        <f t="shared" si="10"/>
        <v/>
      </c>
      <c r="AT259" s="18" t="str">
        <f t="shared" si="10"/>
        <v/>
      </c>
      <c r="AU259" s="18" t="str">
        <f t="shared" si="10"/>
        <v/>
      </c>
      <c r="AV259" s="18" t="str">
        <f t="shared" si="10"/>
        <v/>
      </c>
      <c r="AW259" s="18" t="str">
        <f t="shared" si="10"/>
        <v/>
      </c>
      <c r="AX259" s="18" t="str">
        <f t="shared" si="10"/>
        <v/>
      </c>
      <c r="AY259" s="18" t="str">
        <f t="shared" si="10"/>
        <v/>
      </c>
      <c r="AZ259" s="18" t="str">
        <f t="shared" si="10"/>
        <v/>
      </c>
      <c r="BA259" s="18" t="str">
        <f t="shared" si="10"/>
        <v/>
      </c>
      <c r="BB259" s="18" t="str">
        <f t="shared" si="10"/>
        <v/>
      </c>
      <c r="BC259" s="18" t="str">
        <f t="shared" si="10"/>
        <v/>
      </c>
    </row>
    <row r="260" spans="4:55" ht="16.149999999999999" hidden="1" customHeight="1" x14ac:dyDescent="0.25">
      <c r="D260" s="15" t="s">
        <v>19</v>
      </c>
      <c r="E260" s="14"/>
      <c r="F260" s="18" t="str">
        <f t="shared" ref="F260:M260" si="11">IF(F258="","",SUMIF($D:$D, $AF$3,F:F))</f>
        <v/>
      </c>
      <c r="G260" s="18" t="str">
        <f t="shared" si="11"/>
        <v/>
      </c>
      <c r="H260" s="18" t="str">
        <f t="shared" si="11"/>
        <v/>
      </c>
      <c r="I260" s="18" t="str">
        <f t="shared" si="11"/>
        <v/>
      </c>
      <c r="J260" s="18" t="str">
        <f t="shared" si="11"/>
        <v/>
      </c>
      <c r="K260" s="18" t="str">
        <f t="shared" si="11"/>
        <v/>
      </c>
      <c r="L260" s="18" t="str">
        <f t="shared" si="11"/>
        <v/>
      </c>
      <c r="M260" s="18" t="str">
        <f t="shared" si="11"/>
        <v/>
      </c>
      <c r="N260" s="18" t="str">
        <f t="shared" ref="N260" si="12">IF(N258="","",SUMIF($D:$D, $AF$3,N:N))</f>
        <v/>
      </c>
      <c r="O260" s="18" t="str">
        <f t="shared" ref="O260:BC260" si="13">IF(O258="","",SUMIF($D:$D, $AF$3,O:O))</f>
        <v/>
      </c>
      <c r="P260" s="18" t="str">
        <f t="shared" si="13"/>
        <v/>
      </c>
      <c r="Q260" s="18" t="str">
        <f t="shared" si="13"/>
        <v/>
      </c>
      <c r="R260" s="18" t="str">
        <f t="shared" si="13"/>
        <v/>
      </c>
      <c r="S260" s="18" t="str">
        <f t="shared" si="13"/>
        <v/>
      </c>
      <c r="T260" s="18" t="str">
        <f t="shared" si="13"/>
        <v/>
      </c>
      <c r="U260" s="18" t="str">
        <f t="shared" si="13"/>
        <v/>
      </c>
      <c r="V260" s="18" t="str">
        <f t="shared" si="13"/>
        <v/>
      </c>
      <c r="W260" s="18" t="str">
        <f t="shared" si="13"/>
        <v/>
      </c>
      <c r="X260" s="18" t="str">
        <f t="shared" si="13"/>
        <v/>
      </c>
      <c r="Y260" s="18" t="str">
        <f t="shared" si="13"/>
        <v/>
      </c>
      <c r="Z260" s="18" t="str">
        <f t="shared" si="13"/>
        <v/>
      </c>
      <c r="AA260" s="18" t="str">
        <f t="shared" si="13"/>
        <v/>
      </c>
      <c r="AB260" s="18" t="str">
        <f t="shared" si="13"/>
        <v/>
      </c>
      <c r="AC260" s="18" t="str">
        <f t="shared" si="13"/>
        <v/>
      </c>
      <c r="AD260" s="18" t="str">
        <f t="shared" si="13"/>
        <v/>
      </c>
      <c r="AE260" s="18" t="str">
        <f t="shared" si="13"/>
        <v/>
      </c>
      <c r="AF260" s="18" t="str">
        <f t="shared" si="13"/>
        <v/>
      </c>
      <c r="AG260" s="18" t="str">
        <f t="shared" si="13"/>
        <v/>
      </c>
      <c r="AH260" s="18" t="str">
        <f t="shared" si="13"/>
        <v/>
      </c>
      <c r="AI260" s="18" t="str">
        <f t="shared" si="13"/>
        <v/>
      </c>
      <c r="AJ260" s="18" t="str">
        <f t="shared" si="13"/>
        <v/>
      </c>
      <c r="AK260" s="18" t="str">
        <f t="shared" si="13"/>
        <v/>
      </c>
      <c r="AL260" s="18" t="str">
        <f t="shared" si="13"/>
        <v/>
      </c>
      <c r="AM260" s="18" t="str">
        <f t="shared" si="13"/>
        <v/>
      </c>
      <c r="AN260" s="18" t="str">
        <f t="shared" si="13"/>
        <v/>
      </c>
      <c r="AO260" s="18" t="str">
        <f t="shared" si="13"/>
        <v/>
      </c>
      <c r="AP260" s="18" t="str">
        <f t="shared" si="13"/>
        <v/>
      </c>
      <c r="AQ260" s="18" t="str">
        <f t="shared" si="13"/>
        <v/>
      </c>
      <c r="AR260" s="18" t="str">
        <f t="shared" si="13"/>
        <v/>
      </c>
      <c r="AS260" s="18" t="str">
        <f t="shared" si="13"/>
        <v/>
      </c>
      <c r="AT260" s="18" t="str">
        <f t="shared" si="13"/>
        <v/>
      </c>
      <c r="AU260" s="18" t="str">
        <f t="shared" si="13"/>
        <v/>
      </c>
      <c r="AV260" s="18" t="str">
        <f t="shared" si="13"/>
        <v/>
      </c>
      <c r="AW260" s="18" t="str">
        <f t="shared" si="13"/>
        <v/>
      </c>
      <c r="AX260" s="18" t="str">
        <f t="shared" si="13"/>
        <v/>
      </c>
      <c r="AY260" s="18" t="str">
        <f t="shared" si="13"/>
        <v/>
      </c>
      <c r="AZ260" s="18" t="str">
        <f t="shared" si="13"/>
        <v/>
      </c>
      <c r="BA260" s="18" t="str">
        <f t="shared" si="13"/>
        <v/>
      </c>
      <c r="BB260" s="18" t="str">
        <f t="shared" si="13"/>
        <v/>
      </c>
      <c r="BC260" s="18" t="str">
        <f t="shared" si="13"/>
        <v/>
      </c>
    </row>
    <row r="261" spans="4:55" ht="16.149999999999999" hidden="1" customHeight="1" x14ac:dyDescent="0.25">
      <c r="D261" s="15" t="s">
        <v>20</v>
      </c>
      <c r="E261" s="14"/>
      <c r="F261" s="18" t="str">
        <f t="shared" ref="F261:M261" si="14">IF(F258="","",SUMIF($D:$D,$AF$4,F:F))</f>
        <v/>
      </c>
      <c r="G261" s="18" t="str">
        <f t="shared" si="14"/>
        <v/>
      </c>
      <c r="H261" s="18" t="str">
        <f t="shared" si="14"/>
        <v/>
      </c>
      <c r="I261" s="18" t="str">
        <f t="shared" si="14"/>
        <v/>
      </c>
      <c r="J261" s="18" t="str">
        <f t="shared" si="14"/>
        <v/>
      </c>
      <c r="K261" s="18" t="str">
        <f t="shared" si="14"/>
        <v/>
      </c>
      <c r="L261" s="18" t="str">
        <f t="shared" si="14"/>
        <v/>
      </c>
      <c r="M261" s="18" t="str">
        <f t="shared" si="14"/>
        <v/>
      </c>
      <c r="N261" s="18" t="str">
        <f t="shared" ref="N261" si="15">IF(N258="","",SUMIF($D:$D,$AF$4,N:N))</f>
        <v/>
      </c>
      <c r="O261" s="18" t="str">
        <f t="shared" ref="O261:BC261" si="16">IF(O258="","",SUMIF($D:$D,$AF$4,O:O))</f>
        <v/>
      </c>
      <c r="P261" s="18" t="str">
        <f t="shared" si="16"/>
        <v/>
      </c>
      <c r="Q261" s="18" t="str">
        <f t="shared" si="16"/>
        <v/>
      </c>
      <c r="R261" s="18" t="str">
        <f t="shared" si="16"/>
        <v/>
      </c>
      <c r="S261" s="18" t="str">
        <f t="shared" si="16"/>
        <v/>
      </c>
      <c r="T261" s="18" t="str">
        <f t="shared" si="16"/>
        <v/>
      </c>
      <c r="U261" s="18" t="str">
        <f t="shared" si="16"/>
        <v/>
      </c>
      <c r="V261" s="18" t="str">
        <f t="shared" si="16"/>
        <v/>
      </c>
      <c r="W261" s="18" t="str">
        <f t="shared" si="16"/>
        <v/>
      </c>
      <c r="X261" s="18" t="str">
        <f t="shared" si="16"/>
        <v/>
      </c>
      <c r="Y261" s="18" t="str">
        <f t="shared" si="16"/>
        <v/>
      </c>
      <c r="Z261" s="18" t="str">
        <f t="shared" si="16"/>
        <v/>
      </c>
      <c r="AA261" s="18" t="str">
        <f t="shared" si="16"/>
        <v/>
      </c>
      <c r="AB261" s="18" t="str">
        <f t="shared" si="16"/>
        <v/>
      </c>
      <c r="AC261" s="18" t="str">
        <f t="shared" si="16"/>
        <v/>
      </c>
      <c r="AD261" s="18" t="str">
        <f t="shared" si="16"/>
        <v/>
      </c>
      <c r="AE261" s="18" t="str">
        <f t="shared" si="16"/>
        <v/>
      </c>
      <c r="AF261" s="18" t="str">
        <f t="shared" si="16"/>
        <v/>
      </c>
      <c r="AG261" s="18" t="str">
        <f t="shared" si="16"/>
        <v/>
      </c>
      <c r="AH261" s="18" t="str">
        <f t="shared" si="16"/>
        <v/>
      </c>
      <c r="AI261" s="18" t="str">
        <f t="shared" si="16"/>
        <v/>
      </c>
      <c r="AJ261" s="18" t="str">
        <f t="shared" si="16"/>
        <v/>
      </c>
      <c r="AK261" s="18" t="str">
        <f t="shared" si="16"/>
        <v/>
      </c>
      <c r="AL261" s="18" t="str">
        <f t="shared" si="16"/>
        <v/>
      </c>
      <c r="AM261" s="18" t="str">
        <f t="shared" si="16"/>
        <v/>
      </c>
      <c r="AN261" s="18" t="str">
        <f t="shared" si="16"/>
        <v/>
      </c>
      <c r="AO261" s="18" t="str">
        <f t="shared" si="16"/>
        <v/>
      </c>
      <c r="AP261" s="18" t="str">
        <f t="shared" si="16"/>
        <v/>
      </c>
      <c r="AQ261" s="18" t="str">
        <f t="shared" si="16"/>
        <v/>
      </c>
      <c r="AR261" s="18" t="str">
        <f t="shared" si="16"/>
        <v/>
      </c>
      <c r="AS261" s="18" t="str">
        <f t="shared" si="16"/>
        <v/>
      </c>
      <c r="AT261" s="18" t="str">
        <f t="shared" si="16"/>
        <v/>
      </c>
      <c r="AU261" s="18" t="str">
        <f t="shared" si="16"/>
        <v/>
      </c>
      <c r="AV261" s="18" t="str">
        <f t="shared" si="16"/>
        <v/>
      </c>
      <c r="AW261" s="18" t="str">
        <f t="shared" si="16"/>
        <v/>
      </c>
      <c r="AX261" s="18" t="str">
        <f t="shared" si="16"/>
        <v/>
      </c>
      <c r="AY261" s="18" t="str">
        <f t="shared" si="16"/>
        <v/>
      </c>
      <c r="AZ261" s="18" t="str">
        <f t="shared" si="16"/>
        <v/>
      </c>
      <c r="BA261" s="18" t="str">
        <f t="shared" si="16"/>
        <v/>
      </c>
      <c r="BB261" s="18" t="str">
        <f t="shared" si="16"/>
        <v/>
      </c>
      <c r="BC261" s="18" t="str">
        <f t="shared" si="16"/>
        <v/>
      </c>
    </row>
    <row r="262" spans="4:55" ht="16.149999999999999" hidden="1" customHeight="1" x14ac:dyDescent="0.25">
      <c r="D262" s="15" t="s">
        <v>29</v>
      </c>
      <c r="E262" s="14"/>
      <c r="F262" s="18" t="str">
        <f>IF(F258="","",F258)</f>
        <v/>
      </c>
      <c r="G262" s="18" t="str">
        <f>IF(G258="","",IF(G5="",IF(F262="",G258,G258+F262),G258))</f>
        <v/>
      </c>
      <c r="H262" s="18" t="str">
        <f t="shared" ref="H262:BC262" si="17">IF(H258="","",IF(H5="",IF(G262="",H258,H258+G262),H258))</f>
        <v/>
      </c>
      <c r="I262" s="18" t="str">
        <f t="shared" si="17"/>
        <v/>
      </c>
      <c r="J262" s="18" t="str">
        <f t="shared" si="17"/>
        <v/>
      </c>
      <c r="K262" s="18" t="str">
        <f t="shared" si="17"/>
        <v/>
      </c>
      <c r="L262" s="18" t="str">
        <f t="shared" si="17"/>
        <v/>
      </c>
      <c r="M262" s="18" t="str">
        <f t="shared" si="17"/>
        <v/>
      </c>
      <c r="N262" s="18" t="str">
        <f t="shared" si="17"/>
        <v/>
      </c>
      <c r="O262" s="18" t="str">
        <f t="shared" si="17"/>
        <v/>
      </c>
      <c r="P262" s="18" t="str">
        <f t="shared" si="17"/>
        <v/>
      </c>
      <c r="Q262" s="18" t="str">
        <f t="shared" si="17"/>
        <v/>
      </c>
      <c r="R262" s="18" t="str">
        <f t="shared" si="17"/>
        <v/>
      </c>
      <c r="S262" s="18" t="str">
        <f t="shared" si="17"/>
        <v/>
      </c>
      <c r="T262" s="18" t="str">
        <f t="shared" si="17"/>
        <v/>
      </c>
      <c r="U262" s="18" t="str">
        <f t="shared" si="17"/>
        <v/>
      </c>
      <c r="V262" s="18" t="str">
        <f t="shared" si="17"/>
        <v/>
      </c>
      <c r="W262" s="18" t="str">
        <f t="shared" si="17"/>
        <v/>
      </c>
      <c r="X262" s="18" t="str">
        <f t="shared" si="17"/>
        <v/>
      </c>
      <c r="Y262" s="18" t="str">
        <f t="shared" si="17"/>
        <v/>
      </c>
      <c r="Z262" s="18" t="str">
        <f t="shared" si="17"/>
        <v/>
      </c>
      <c r="AA262" s="18" t="str">
        <f t="shared" si="17"/>
        <v/>
      </c>
      <c r="AB262" s="18" t="str">
        <f t="shared" si="17"/>
        <v/>
      </c>
      <c r="AC262" s="18" t="str">
        <f t="shared" si="17"/>
        <v/>
      </c>
      <c r="AD262" s="18" t="str">
        <f t="shared" si="17"/>
        <v/>
      </c>
      <c r="AE262" s="18" t="str">
        <f t="shared" si="17"/>
        <v/>
      </c>
      <c r="AF262" s="18" t="str">
        <f t="shared" si="17"/>
        <v/>
      </c>
      <c r="AG262" s="18" t="str">
        <f t="shared" si="17"/>
        <v/>
      </c>
      <c r="AH262" s="18" t="str">
        <f t="shared" si="17"/>
        <v/>
      </c>
      <c r="AI262" s="18" t="str">
        <f t="shared" si="17"/>
        <v/>
      </c>
      <c r="AJ262" s="18" t="str">
        <f t="shared" si="17"/>
        <v/>
      </c>
      <c r="AK262" s="18" t="str">
        <f t="shared" si="17"/>
        <v/>
      </c>
      <c r="AL262" s="18" t="str">
        <f t="shared" si="17"/>
        <v/>
      </c>
      <c r="AM262" s="18" t="str">
        <f t="shared" si="17"/>
        <v/>
      </c>
      <c r="AN262" s="18" t="str">
        <f t="shared" si="17"/>
        <v/>
      </c>
      <c r="AO262" s="18" t="str">
        <f t="shared" si="17"/>
        <v/>
      </c>
      <c r="AP262" s="18" t="str">
        <f t="shared" si="17"/>
        <v/>
      </c>
      <c r="AQ262" s="18" t="str">
        <f t="shared" si="17"/>
        <v/>
      </c>
      <c r="AR262" s="18" t="str">
        <f t="shared" si="17"/>
        <v/>
      </c>
      <c r="AS262" s="18" t="str">
        <f t="shared" si="17"/>
        <v/>
      </c>
      <c r="AT262" s="18" t="str">
        <f t="shared" si="17"/>
        <v/>
      </c>
      <c r="AU262" s="18" t="str">
        <f t="shared" si="17"/>
        <v/>
      </c>
      <c r="AV262" s="18" t="str">
        <f t="shared" si="17"/>
        <v/>
      </c>
      <c r="AW262" s="18" t="str">
        <f t="shared" si="17"/>
        <v/>
      </c>
      <c r="AX262" s="18" t="str">
        <f t="shared" si="17"/>
        <v/>
      </c>
      <c r="AY262" s="18" t="str">
        <f t="shared" si="17"/>
        <v/>
      </c>
      <c r="AZ262" s="18" t="str">
        <f t="shared" si="17"/>
        <v/>
      </c>
      <c r="BA262" s="18" t="str">
        <f t="shared" si="17"/>
        <v/>
      </c>
      <c r="BB262" s="18" t="str">
        <f t="shared" si="17"/>
        <v/>
      </c>
      <c r="BC262" s="18" t="str">
        <f t="shared" si="17"/>
        <v/>
      </c>
    </row>
    <row r="263" spans="4:55" ht="16.149999999999999" customHeight="1" x14ac:dyDescent="0.25"/>
    <row r="264" spans="4:55" ht="16.149999999999999" customHeight="1" x14ac:dyDescent="0.25"/>
    <row r="265" spans="4:55" ht="16.149999999999999" customHeight="1" x14ac:dyDescent="0.25"/>
    <row r="266" spans="4:55" ht="16.149999999999999" customHeight="1" x14ac:dyDescent="0.25"/>
    <row r="267" spans="4:55" ht="16.149999999999999" customHeight="1" x14ac:dyDescent="0.25"/>
    <row r="268" spans="4:55" ht="16.149999999999999" customHeight="1" x14ac:dyDescent="0.25"/>
    <row r="269" spans="4:55" ht="16.149999999999999" customHeight="1" x14ac:dyDescent="0.25"/>
    <row r="270" spans="4:55" ht="16.149999999999999" customHeight="1" x14ac:dyDescent="0.25"/>
    <row r="271" spans="4:55" ht="16.149999999999999" customHeight="1" x14ac:dyDescent="0.25"/>
    <row r="272" spans="4:55" ht="16.149999999999999" customHeight="1" x14ac:dyDescent="0.25"/>
    <row r="273" ht="16.149999999999999" customHeight="1" x14ac:dyDescent="0.25"/>
    <row r="274" ht="16.149999999999999" customHeight="1" x14ac:dyDescent="0.25"/>
    <row r="275" ht="16.149999999999999" customHeight="1" x14ac:dyDescent="0.25"/>
    <row r="276" ht="16.149999999999999" customHeight="1" x14ac:dyDescent="0.25"/>
    <row r="277" ht="16.149999999999999" customHeight="1" x14ac:dyDescent="0.25"/>
    <row r="278" ht="16.149999999999999" customHeight="1" x14ac:dyDescent="0.25"/>
    <row r="279" ht="16.149999999999999" customHeight="1" x14ac:dyDescent="0.25"/>
    <row r="280" ht="16.149999999999999" customHeight="1" x14ac:dyDescent="0.25"/>
    <row r="281" ht="16.149999999999999" customHeight="1" x14ac:dyDescent="0.25"/>
    <row r="282" ht="16.149999999999999" customHeight="1" x14ac:dyDescent="0.25"/>
    <row r="283" ht="16.149999999999999" customHeight="1" x14ac:dyDescent="0.25"/>
    <row r="284" ht="16.149999999999999" customHeight="1" x14ac:dyDescent="0.25"/>
    <row r="285" ht="16.149999999999999" customHeight="1" x14ac:dyDescent="0.25"/>
    <row r="286" ht="16.149999999999999" customHeight="1" x14ac:dyDescent="0.25"/>
    <row r="287" ht="16.149999999999999" customHeight="1" x14ac:dyDescent="0.25"/>
    <row r="288" ht="16.149999999999999" customHeight="1" x14ac:dyDescent="0.25"/>
    <row r="289" ht="16.149999999999999" customHeight="1" x14ac:dyDescent="0.25"/>
    <row r="290" ht="16.149999999999999" customHeight="1" x14ac:dyDescent="0.25"/>
    <row r="291" ht="16.149999999999999" customHeight="1" x14ac:dyDescent="0.25"/>
    <row r="292" ht="16.149999999999999" customHeight="1" x14ac:dyDescent="0.25"/>
    <row r="293" ht="16.149999999999999" customHeight="1" x14ac:dyDescent="0.25"/>
    <row r="294" ht="16.149999999999999" customHeight="1" x14ac:dyDescent="0.25"/>
    <row r="295" ht="16.149999999999999" customHeight="1" x14ac:dyDescent="0.25"/>
    <row r="296" ht="16.149999999999999" customHeight="1" x14ac:dyDescent="0.25"/>
    <row r="297" ht="16.149999999999999" customHeight="1" x14ac:dyDescent="0.25"/>
    <row r="298" ht="16.149999999999999" customHeight="1" x14ac:dyDescent="0.25"/>
    <row r="299" ht="16.149999999999999" customHeight="1" x14ac:dyDescent="0.25"/>
    <row r="300" ht="16.149999999999999" customHeight="1" x14ac:dyDescent="0.25"/>
    <row r="301" ht="16.149999999999999" customHeight="1" x14ac:dyDescent="0.25"/>
    <row r="302" ht="16.149999999999999" customHeight="1" x14ac:dyDescent="0.25"/>
    <row r="303" ht="16.149999999999999" customHeight="1" x14ac:dyDescent="0.25"/>
    <row r="304" ht="16.149999999999999" customHeight="1" x14ac:dyDescent="0.25"/>
    <row r="305" ht="16.149999999999999" customHeight="1" x14ac:dyDescent="0.25"/>
    <row r="306" ht="16.149999999999999" customHeight="1" x14ac:dyDescent="0.25"/>
    <row r="307" ht="16.149999999999999" customHeight="1" x14ac:dyDescent="0.25"/>
    <row r="308" ht="16.149999999999999" customHeight="1" x14ac:dyDescent="0.25"/>
    <row r="309" ht="16.149999999999999" customHeight="1" x14ac:dyDescent="0.25"/>
    <row r="310" ht="16.149999999999999" customHeight="1" x14ac:dyDescent="0.25"/>
    <row r="311" ht="16.149999999999999" customHeight="1" x14ac:dyDescent="0.25"/>
    <row r="312" ht="16.149999999999999" customHeight="1" x14ac:dyDescent="0.25"/>
    <row r="313" ht="16.149999999999999" customHeight="1" x14ac:dyDescent="0.25"/>
  </sheetData>
  <mergeCells count="22">
    <mergeCell ref="B3:C3"/>
    <mergeCell ref="D3:E3"/>
    <mergeCell ref="G3:H3"/>
    <mergeCell ref="I3:J3"/>
    <mergeCell ref="K3:M3"/>
    <mergeCell ref="B2:C2"/>
    <mergeCell ref="D2:E2"/>
    <mergeCell ref="G2:H2"/>
    <mergeCell ref="I2:J2"/>
    <mergeCell ref="K2:M2"/>
    <mergeCell ref="AY5:BC5"/>
    <mergeCell ref="B6:C6"/>
    <mergeCell ref="B5:C5"/>
    <mergeCell ref="F5:J5"/>
    <mergeCell ref="K5:O5"/>
    <mergeCell ref="P5:T5"/>
    <mergeCell ref="AJ5:AN5"/>
    <mergeCell ref="AO5:AS5"/>
    <mergeCell ref="AT5:AX5"/>
    <mergeCell ref="AE5:AI5"/>
    <mergeCell ref="U5:Y5"/>
    <mergeCell ref="Z5:AD5"/>
  </mergeCells>
  <conditionalFormatting sqref="D7:D256">
    <cfRule type="cellIs" dxfId="5" priority="4" operator="equal">
      <formula>$AF$3</formula>
    </cfRule>
    <cfRule type="cellIs" dxfId="4" priority="5" operator="equal">
      <formula>$AF$4</formula>
    </cfRule>
    <cfRule type="cellIs" dxfId="3" priority="6" operator="equal">
      <formula>$AF$2</formula>
    </cfRule>
  </conditionalFormatting>
  <dataValidations count="4">
    <dataValidation type="list" allowBlank="1" showInputMessage="1" showErrorMessage="1" sqref="K3">
      <formula1>$AI$1:$AI$4</formula1>
    </dataValidation>
    <dataValidation type="list" allowBlank="1" showInputMessage="1" showErrorMessage="1" sqref="D5">
      <formula1>$AG$1:$AG$3</formula1>
    </dataValidation>
    <dataValidation type="list" allowBlank="1" showInputMessage="1" showErrorMessage="1" sqref="G3:H3">
      <formula1>$AH$1:$AH$4</formula1>
    </dataValidation>
    <dataValidation type="list" allowBlank="1" showInputMessage="1" showErrorMessage="1" sqref="D7:D256">
      <formula1>$AF$1:$AF$4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Normal="100" workbookViewId="0"/>
  </sheetViews>
  <sheetFormatPr defaultColWidth="0" defaultRowHeight="14.25" x14ac:dyDescent="0.2"/>
  <cols>
    <col min="1" max="1" width="3.7109375" style="87" customWidth="1"/>
    <col min="2" max="2" width="4.7109375" style="87" customWidth="1"/>
    <col min="3" max="3" width="18.7109375" style="87" customWidth="1"/>
    <col min="4" max="13" width="6.140625" style="87" customWidth="1"/>
    <col min="14" max="16" width="5.28515625" style="87" customWidth="1"/>
    <col min="17" max="17" width="30.5703125" style="87" customWidth="1"/>
    <col min="18" max="18" width="3.7109375" style="87" customWidth="1"/>
    <col min="19" max="16384" width="8.85546875" style="90" hidden="1"/>
  </cols>
  <sheetData>
    <row r="2" spans="2:17" ht="22.9" customHeight="1" x14ac:dyDescent="0.35">
      <c r="B2" s="88"/>
      <c r="C2" s="89"/>
      <c r="D2" s="159" t="s">
        <v>76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84" t="s">
        <v>21</v>
      </c>
    </row>
    <row r="3" spans="2:17" ht="22.9" customHeight="1" x14ac:dyDescent="0.35">
      <c r="B3" s="91"/>
      <c r="C3" s="47"/>
      <c r="N3" s="92"/>
      <c r="O3" s="93"/>
      <c r="P3" s="93"/>
      <c r="Q3" s="85" t="s">
        <v>37</v>
      </c>
    </row>
    <row r="4" spans="2:17" ht="21" customHeight="1" x14ac:dyDescent="0.3">
      <c r="B4" s="94"/>
      <c r="C4" s="48" t="s">
        <v>22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95"/>
      <c r="O4" s="96"/>
      <c r="P4" s="93"/>
      <c r="Q4" s="85" t="s">
        <v>38</v>
      </c>
    </row>
    <row r="5" spans="2:17" ht="14.45" customHeight="1" x14ac:dyDescent="0.2">
      <c r="B5" s="97"/>
      <c r="C5" s="98"/>
      <c r="D5" s="99"/>
      <c r="E5" s="99"/>
      <c r="F5" s="99"/>
      <c r="N5" s="92"/>
      <c r="O5" s="93"/>
      <c r="P5" s="93"/>
      <c r="Q5" s="86" t="s">
        <v>28</v>
      </c>
    </row>
    <row r="6" spans="2:17" ht="26.45" customHeight="1" x14ac:dyDescent="0.2">
      <c r="B6" s="49" t="s">
        <v>23</v>
      </c>
      <c r="C6" s="49" t="s">
        <v>24</v>
      </c>
      <c r="D6" s="49">
        <v>1</v>
      </c>
      <c r="E6" s="49">
        <v>2</v>
      </c>
      <c r="F6" s="49">
        <v>3</v>
      </c>
      <c r="G6" s="49">
        <v>4</v>
      </c>
      <c r="H6" s="49">
        <v>5</v>
      </c>
      <c r="I6" s="49">
        <v>6</v>
      </c>
      <c r="J6" s="49">
        <v>7</v>
      </c>
      <c r="K6" s="49">
        <v>8</v>
      </c>
      <c r="L6" s="49">
        <v>9</v>
      </c>
      <c r="M6" s="49">
        <v>10</v>
      </c>
      <c r="N6" s="161" t="s">
        <v>25</v>
      </c>
      <c r="O6" s="162"/>
      <c r="P6" s="163"/>
      <c r="Q6" s="49" t="s">
        <v>26</v>
      </c>
    </row>
    <row r="7" spans="2:17" x14ac:dyDescent="0.2">
      <c r="B7" s="147">
        <v>1</v>
      </c>
      <c r="C7" s="14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51" t="str">
        <f>IF(D7="","",MEDIAN(D7:M8))</f>
        <v/>
      </c>
      <c r="O7" s="153" t="s">
        <v>27</v>
      </c>
      <c r="P7" s="155" t="str">
        <f>IF(E7="","",STDEV(D7:M8))</f>
        <v/>
      </c>
      <c r="Q7" s="157"/>
    </row>
    <row r="8" spans="2:17" x14ac:dyDescent="0.2">
      <c r="B8" s="148"/>
      <c r="C8" s="15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52"/>
      <c r="O8" s="154"/>
      <c r="P8" s="156"/>
      <c r="Q8" s="158"/>
    </row>
    <row r="9" spans="2:17" x14ac:dyDescent="0.2">
      <c r="B9" s="147">
        <v>2</v>
      </c>
      <c r="C9" s="14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51" t="str">
        <f t="shared" ref="N9" si="0">IF(D9="","",MEDIAN(D9:M10))</f>
        <v/>
      </c>
      <c r="O9" s="153" t="s">
        <v>27</v>
      </c>
      <c r="P9" s="155" t="str">
        <f t="shared" ref="P9" si="1">IF(E9="","",STDEV(D9:M10))</f>
        <v/>
      </c>
      <c r="Q9" s="145"/>
    </row>
    <row r="10" spans="2:17" x14ac:dyDescent="0.2">
      <c r="B10" s="148"/>
      <c r="C10" s="15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52"/>
      <c r="O10" s="154"/>
      <c r="P10" s="156"/>
      <c r="Q10" s="146"/>
    </row>
    <row r="11" spans="2:17" x14ac:dyDescent="0.2">
      <c r="B11" s="147">
        <v>3</v>
      </c>
      <c r="C11" s="14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51" t="str">
        <f t="shared" ref="N11" si="2">IF(D11="","",MEDIAN(D11:M12))</f>
        <v/>
      </c>
      <c r="O11" s="153" t="s">
        <v>27</v>
      </c>
      <c r="P11" s="155" t="str">
        <f t="shared" ref="P11" si="3">IF(E11="","",STDEV(D11:M12))</f>
        <v/>
      </c>
      <c r="Q11" s="145"/>
    </row>
    <row r="12" spans="2:17" x14ac:dyDescent="0.2">
      <c r="B12" s="148"/>
      <c r="C12" s="15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52"/>
      <c r="O12" s="154"/>
      <c r="P12" s="156"/>
      <c r="Q12" s="146"/>
    </row>
    <row r="13" spans="2:17" x14ac:dyDescent="0.2">
      <c r="B13" s="147">
        <v>4</v>
      </c>
      <c r="C13" s="14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51" t="str">
        <f t="shared" ref="N13" si="4">IF(D13="","",MEDIAN(D13:M14))</f>
        <v/>
      </c>
      <c r="O13" s="153" t="s">
        <v>27</v>
      </c>
      <c r="P13" s="155" t="str">
        <f t="shared" ref="P13" si="5">IF(E13="","",STDEV(D13:M14))</f>
        <v/>
      </c>
      <c r="Q13" s="145"/>
    </row>
    <row r="14" spans="2:17" x14ac:dyDescent="0.2">
      <c r="B14" s="148"/>
      <c r="C14" s="150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52"/>
      <c r="O14" s="154"/>
      <c r="P14" s="156"/>
      <c r="Q14" s="146"/>
    </row>
    <row r="15" spans="2:17" x14ac:dyDescent="0.2">
      <c r="B15" s="147">
        <v>5</v>
      </c>
      <c r="C15" s="14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51" t="str">
        <f t="shared" ref="N15" si="6">IF(D15="","",MEDIAN(D15:M16))</f>
        <v/>
      </c>
      <c r="O15" s="153" t="s">
        <v>27</v>
      </c>
      <c r="P15" s="155" t="str">
        <f t="shared" ref="P15" si="7">IF(E15="","",STDEV(D15:M16))</f>
        <v/>
      </c>
      <c r="Q15" s="145"/>
    </row>
    <row r="16" spans="2:17" x14ac:dyDescent="0.2">
      <c r="B16" s="148"/>
      <c r="C16" s="150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52"/>
      <c r="O16" s="154"/>
      <c r="P16" s="156"/>
      <c r="Q16" s="146"/>
    </row>
    <row r="17" spans="2:17" x14ac:dyDescent="0.2">
      <c r="B17" s="147">
        <v>6</v>
      </c>
      <c r="C17" s="14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51" t="str">
        <f t="shared" ref="N17" si="8">IF(D17="","",MEDIAN(D17:M18))</f>
        <v/>
      </c>
      <c r="O17" s="153" t="s">
        <v>27</v>
      </c>
      <c r="P17" s="155" t="str">
        <f t="shared" ref="P17" si="9">IF(E17="","",STDEV(D17:M18))</f>
        <v/>
      </c>
      <c r="Q17" s="145"/>
    </row>
    <row r="18" spans="2:17" x14ac:dyDescent="0.2">
      <c r="B18" s="148"/>
      <c r="C18" s="150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52"/>
      <c r="O18" s="154"/>
      <c r="P18" s="156"/>
      <c r="Q18" s="146"/>
    </row>
    <row r="19" spans="2:17" x14ac:dyDescent="0.2">
      <c r="B19" s="147">
        <v>7</v>
      </c>
      <c r="C19" s="14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51" t="str">
        <f t="shared" ref="N19" si="10">IF(D19="","",MEDIAN(D19:M20))</f>
        <v/>
      </c>
      <c r="O19" s="153" t="s">
        <v>27</v>
      </c>
      <c r="P19" s="155" t="str">
        <f t="shared" ref="P19" si="11">IF(E19="","",STDEV(D19:M20))</f>
        <v/>
      </c>
      <c r="Q19" s="145"/>
    </row>
    <row r="20" spans="2:17" x14ac:dyDescent="0.2">
      <c r="B20" s="148"/>
      <c r="C20" s="150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52"/>
      <c r="O20" s="154"/>
      <c r="P20" s="156"/>
      <c r="Q20" s="146"/>
    </row>
    <row r="21" spans="2:17" x14ac:dyDescent="0.2">
      <c r="B21" s="147">
        <v>8</v>
      </c>
      <c r="C21" s="14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51" t="str">
        <f t="shared" ref="N21" si="12">IF(D21="","",MEDIAN(D21:M22))</f>
        <v/>
      </c>
      <c r="O21" s="153" t="s">
        <v>27</v>
      </c>
      <c r="P21" s="155" t="str">
        <f t="shared" ref="P21" si="13">IF(E21="","",STDEV(D21:M22))</f>
        <v/>
      </c>
      <c r="Q21" s="145"/>
    </row>
    <row r="22" spans="2:17" x14ac:dyDescent="0.2">
      <c r="B22" s="148"/>
      <c r="C22" s="150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52"/>
      <c r="O22" s="154"/>
      <c r="P22" s="156"/>
      <c r="Q22" s="146"/>
    </row>
    <row r="23" spans="2:17" x14ac:dyDescent="0.2">
      <c r="B23" s="147">
        <v>9</v>
      </c>
      <c r="C23" s="14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51" t="str">
        <f t="shared" ref="N23" si="14">IF(D23="","",MEDIAN(D23:M24))</f>
        <v/>
      </c>
      <c r="O23" s="153" t="s">
        <v>27</v>
      </c>
      <c r="P23" s="155" t="str">
        <f t="shared" ref="P23" si="15">IF(E23="","",STDEV(D23:M24))</f>
        <v/>
      </c>
      <c r="Q23" s="145"/>
    </row>
    <row r="24" spans="2:17" x14ac:dyDescent="0.2">
      <c r="B24" s="148"/>
      <c r="C24" s="15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52"/>
      <c r="O24" s="154"/>
      <c r="P24" s="156"/>
      <c r="Q24" s="146"/>
    </row>
    <row r="25" spans="2:17" x14ac:dyDescent="0.2">
      <c r="B25" s="147">
        <v>10</v>
      </c>
      <c r="C25" s="14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51" t="str">
        <f t="shared" ref="N25" si="16">IF(D25="","",MEDIAN(D25:M26))</f>
        <v/>
      </c>
      <c r="O25" s="153" t="s">
        <v>27</v>
      </c>
      <c r="P25" s="155" t="str">
        <f t="shared" ref="P25" si="17">IF(E25="","",STDEV(D25:M26))</f>
        <v/>
      </c>
      <c r="Q25" s="145"/>
    </row>
    <row r="26" spans="2:17" x14ac:dyDescent="0.2">
      <c r="B26" s="148"/>
      <c r="C26" s="15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52"/>
      <c r="O26" s="154"/>
      <c r="P26" s="156"/>
      <c r="Q26" s="146"/>
    </row>
    <row r="27" spans="2:17" x14ac:dyDescent="0.2">
      <c r="B27" s="147">
        <v>11</v>
      </c>
      <c r="C27" s="14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51" t="str">
        <f t="shared" ref="N27" si="18">IF(D27="","",MEDIAN(D27:M28))</f>
        <v/>
      </c>
      <c r="O27" s="153" t="s">
        <v>27</v>
      </c>
      <c r="P27" s="155" t="str">
        <f t="shared" ref="P27" si="19">IF(E27="","",STDEV(D27:M28))</f>
        <v/>
      </c>
      <c r="Q27" s="145"/>
    </row>
    <row r="28" spans="2:17" x14ac:dyDescent="0.2">
      <c r="B28" s="148"/>
      <c r="C28" s="15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52"/>
      <c r="O28" s="154"/>
      <c r="P28" s="156"/>
      <c r="Q28" s="146"/>
    </row>
    <row r="29" spans="2:17" x14ac:dyDescent="0.2">
      <c r="B29" s="147">
        <v>12</v>
      </c>
      <c r="C29" s="14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51" t="str">
        <f t="shared" ref="N29" si="20">IF(D29="","",MEDIAN(D29:M30))</f>
        <v/>
      </c>
      <c r="O29" s="153" t="s">
        <v>27</v>
      </c>
      <c r="P29" s="155" t="str">
        <f t="shared" ref="P29" si="21">IF(E29="","",STDEV(D29:M30))</f>
        <v/>
      </c>
      <c r="Q29" s="145"/>
    </row>
    <row r="30" spans="2:17" x14ac:dyDescent="0.2">
      <c r="B30" s="148"/>
      <c r="C30" s="15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52"/>
      <c r="O30" s="154"/>
      <c r="P30" s="156"/>
      <c r="Q30" s="146"/>
    </row>
    <row r="31" spans="2:17" ht="28.5" customHeight="1" x14ac:dyDescent="0.2">
      <c r="B31" s="142" t="s">
        <v>39</v>
      </c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4"/>
      <c r="N31" s="102" t="str">
        <f>IF(N7="","",SUM(N7:N30))</f>
        <v/>
      </c>
      <c r="O31" s="103" t="s">
        <v>27</v>
      </c>
      <c r="P31" s="104" t="str">
        <f>IF(P7="","",SQRT(SUMSQ(P7:P30)))</f>
        <v/>
      </c>
      <c r="Q31" s="105"/>
    </row>
  </sheetData>
  <mergeCells count="76">
    <mergeCell ref="D2:P2"/>
    <mergeCell ref="N6:P6"/>
    <mergeCell ref="B7:B8"/>
    <mergeCell ref="C7:C8"/>
    <mergeCell ref="D4:M4"/>
    <mergeCell ref="N7:N8"/>
    <mergeCell ref="O7:O8"/>
    <mergeCell ref="P7:P8"/>
    <mergeCell ref="Q7:Q8"/>
    <mergeCell ref="B9:B10"/>
    <mergeCell ref="C9:C10"/>
    <mergeCell ref="N9:N10"/>
    <mergeCell ref="O9:O10"/>
    <mergeCell ref="P9:P10"/>
    <mergeCell ref="Q9:Q10"/>
    <mergeCell ref="Q11:Q12"/>
    <mergeCell ref="B13:B14"/>
    <mergeCell ref="C13:C14"/>
    <mergeCell ref="N13:N14"/>
    <mergeCell ref="O13:O14"/>
    <mergeCell ref="P13:P14"/>
    <mergeCell ref="Q13:Q14"/>
    <mergeCell ref="B11:B12"/>
    <mergeCell ref="C11:C12"/>
    <mergeCell ref="N11:N12"/>
    <mergeCell ref="O11:O12"/>
    <mergeCell ref="P11:P12"/>
    <mergeCell ref="Q15:Q16"/>
    <mergeCell ref="B17:B18"/>
    <mergeCell ref="C17:C18"/>
    <mergeCell ref="N17:N18"/>
    <mergeCell ref="O17:O18"/>
    <mergeCell ref="P17:P18"/>
    <mergeCell ref="Q17:Q18"/>
    <mergeCell ref="B15:B16"/>
    <mergeCell ref="C15:C16"/>
    <mergeCell ref="N15:N16"/>
    <mergeCell ref="O15:O16"/>
    <mergeCell ref="P15:P16"/>
    <mergeCell ref="Q19:Q20"/>
    <mergeCell ref="B21:B22"/>
    <mergeCell ref="C21:C22"/>
    <mergeCell ref="N21:N22"/>
    <mergeCell ref="O21:O22"/>
    <mergeCell ref="P21:P22"/>
    <mergeCell ref="Q21:Q22"/>
    <mergeCell ref="B19:B20"/>
    <mergeCell ref="C19:C20"/>
    <mergeCell ref="N19:N20"/>
    <mergeCell ref="O19:O20"/>
    <mergeCell ref="P19:P20"/>
    <mergeCell ref="Q23:Q24"/>
    <mergeCell ref="B25:B26"/>
    <mergeCell ref="C25:C26"/>
    <mergeCell ref="N25:N26"/>
    <mergeCell ref="O25:O26"/>
    <mergeCell ref="P25:P26"/>
    <mergeCell ref="Q25:Q26"/>
    <mergeCell ref="B23:B24"/>
    <mergeCell ref="C23:C24"/>
    <mergeCell ref="N23:N24"/>
    <mergeCell ref="O23:O24"/>
    <mergeCell ref="P23:P24"/>
    <mergeCell ref="B31:M31"/>
    <mergeCell ref="Q27:Q28"/>
    <mergeCell ref="B29:B30"/>
    <mergeCell ref="C29:C30"/>
    <mergeCell ref="N29:N30"/>
    <mergeCell ref="O29:O30"/>
    <mergeCell ref="P29:P30"/>
    <mergeCell ref="Q29:Q30"/>
    <mergeCell ref="B27:B28"/>
    <mergeCell ref="C27:C28"/>
    <mergeCell ref="N27:N28"/>
    <mergeCell ref="O27:O28"/>
    <mergeCell ref="P27:P28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Balaning</vt:lpstr>
      <vt:lpstr>Graphical Summary</vt:lpstr>
      <vt:lpstr>Data</vt:lpstr>
      <vt:lpstr>Time Study Sheets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 (RIT Student)</cp:lastModifiedBy>
  <cp:lastPrinted>2015-01-15T21:44:40Z</cp:lastPrinted>
  <dcterms:created xsi:type="dcterms:W3CDTF">2014-12-08T21:33:09Z</dcterms:created>
  <dcterms:modified xsi:type="dcterms:W3CDTF">2015-01-24T21:57:28Z</dcterms:modified>
</cp:coreProperties>
</file>