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morris\Documents\JMA\Excel Tools\Statistics\SQC\Control Charts\"/>
    </mc:Choice>
  </mc:AlternateContent>
  <bookViews>
    <workbookView xWindow="0" yWindow="0" windowWidth="17280" windowHeight="6672"/>
  </bookViews>
  <sheets>
    <sheet name="Table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0" i="1" l="1"/>
  <c r="U29" i="1"/>
  <c r="J21" i="1" l="1"/>
  <c r="F30" i="1" l="1"/>
  <c r="Q30" i="1"/>
  <c r="E13" i="1" l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T29" i="1"/>
  <c r="S29" i="1"/>
  <c r="R29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29" i="1"/>
  <c r="L30" i="1"/>
  <c r="M30" i="1" s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P31" i="1"/>
  <c r="S31" i="1" s="1"/>
  <c r="P32" i="1"/>
  <c r="P33" i="1"/>
  <c r="T33" i="1" s="1"/>
  <c r="P34" i="1"/>
  <c r="U34" i="1" s="1"/>
  <c r="P35" i="1"/>
  <c r="S35" i="1" s="1"/>
  <c r="P36" i="1"/>
  <c r="P37" i="1"/>
  <c r="T37" i="1" s="1"/>
  <c r="P38" i="1"/>
  <c r="U38" i="1" s="1"/>
  <c r="P39" i="1"/>
  <c r="S39" i="1" s="1"/>
  <c r="P40" i="1"/>
  <c r="P41" i="1"/>
  <c r="T41" i="1" s="1"/>
  <c r="P42" i="1"/>
  <c r="T42" i="1" s="1"/>
  <c r="P43" i="1"/>
  <c r="S43" i="1" s="1"/>
  <c r="P44" i="1"/>
  <c r="P45" i="1"/>
  <c r="T45" i="1" s="1"/>
  <c r="P46" i="1"/>
  <c r="S46" i="1" s="1"/>
  <c r="P47" i="1"/>
  <c r="S47" i="1" s="1"/>
  <c r="P48" i="1"/>
  <c r="P49" i="1"/>
  <c r="T49" i="1" s="1"/>
  <c r="P50" i="1"/>
  <c r="U50" i="1" s="1"/>
  <c r="P51" i="1"/>
  <c r="S51" i="1" s="1"/>
  <c r="P52" i="1"/>
  <c r="P53" i="1"/>
  <c r="T53" i="1" s="1"/>
  <c r="P54" i="1"/>
  <c r="U54" i="1" s="1"/>
  <c r="S30" i="1"/>
  <c r="L31" i="1"/>
  <c r="L32" i="1"/>
  <c r="J32" i="1" s="1"/>
  <c r="L33" i="1"/>
  <c r="L34" i="1"/>
  <c r="K34" i="1" s="1"/>
  <c r="L35" i="1"/>
  <c r="M35" i="1" s="1"/>
  <c r="L36" i="1"/>
  <c r="L37" i="1"/>
  <c r="K37" i="1" s="1"/>
  <c r="L38" i="1"/>
  <c r="M38" i="1" s="1"/>
  <c r="L39" i="1"/>
  <c r="H39" i="1" s="1"/>
  <c r="L40" i="1"/>
  <c r="J40" i="1" s="1"/>
  <c r="L41" i="1"/>
  <c r="W41" i="1" s="1"/>
  <c r="L42" i="1"/>
  <c r="K42" i="1" s="1"/>
  <c r="L43" i="1"/>
  <c r="M43" i="1" s="1"/>
  <c r="L44" i="1"/>
  <c r="L45" i="1"/>
  <c r="L46" i="1"/>
  <c r="M46" i="1" s="1"/>
  <c r="L47" i="1"/>
  <c r="L48" i="1"/>
  <c r="J48" i="1" s="1"/>
  <c r="L49" i="1"/>
  <c r="K49" i="1" s="1"/>
  <c r="L50" i="1"/>
  <c r="K50" i="1" s="1"/>
  <c r="L51" i="1"/>
  <c r="M51" i="1" s="1"/>
  <c r="L52" i="1"/>
  <c r="W52" i="1" s="1"/>
  <c r="L53" i="1"/>
  <c r="K53" i="1" s="1"/>
  <c r="L54" i="1"/>
  <c r="M54" i="1" s="1"/>
  <c r="L55" i="1"/>
  <c r="H55" i="1" s="1"/>
  <c r="L56" i="1"/>
  <c r="J56" i="1" s="1"/>
  <c r="L57" i="1"/>
  <c r="L58" i="1"/>
  <c r="K58" i="1" s="1"/>
  <c r="L59" i="1"/>
  <c r="M59" i="1" s="1"/>
  <c r="L60" i="1"/>
  <c r="L61" i="1"/>
  <c r="K61" i="1" s="1"/>
  <c r="L62" i="1"/>
  <c r="M62" i="1" s="1"/>
  <c r="L63" i="1"/>
  <c r="L64" i="1"/>
  <c r="J64" i="1" s="1"/>
  <c r="L65" i="1"/>
  <c r="K65" i="1" s="1"/>
  <c r="L66" i="1"/>
  <c r="K66" i="1" s="1"/>
  <c r="L67" i="1"/>
  <c r="M67" i="1" s="1"/>
  <c r="L68" i="1"/>
  <c r="L69" i="1"/>
  <c r="L70" i="1"/>
  <c r="M70" i="1" s="1"/>
  <c r="L71" i="1"/>
  <c r="H71" i="1" s="1"/>
  <c r="L72" i="1"/>
  <c r="L73" i="1"/>
  <c r="L74" i="1"/>
  <c r="K74" i="1" s="1"/>
  <c r="L75" i="1"/>
  <c r="M75" i="1" s="1"/>
  <c r="L76" i="1"/>
  <c r="L77" i="1"/>
  <c r="K77" i="1" s="1"/>
  <c r="L78" i="1"/>
  <c r="L79" i="1"/>
  <c r="H79" i="1" s="1"/>
  <c r="L80" i="1"/>
  <c r="J80" i="1" s="1"/>
  <c r="L81" i="1"/>
  <c r="K81" i="1" s="1"/>
  <c r="L82" i="1"/>
  <c r="M82" i="1" s="1"/>
  <c r="L83" i="1"/>
  <c r="M83" i="1" s="1"/>
  <c r="L84" i="1"/>
  <c r="W84" i="1" s="1"/>
  <c r="L85" i="1"/>
  <c r="L86" i="1"/>
  <c r="L87" i="1"/>
  <c r="H87" i="1" s="1"/>
  <c r="L88" i="1"/>
  <c r="J88" i="1" s="1"/>
  <c r="L89" i="1"/>
  <c r="W89" i="1" s="1"/>
  <c r="L90" i="1"/>
  <c r="K90" i="1" s="1"/>
  <c r="L91" i="1"/>
  <c r="M91" i="1" s="1"/>
  <c r="L92" i="1"/>
  <c r="L93" i="1"/>
  <c r="K93" i="1" s="1"/>
  <c r="L94" i="1"/>
  <c r="L95" i="1"/>
  <c r="H95" i="1" s="1"/>
  <c r="L96" i="1"/>
  <c r="I96" i="1" s="1"/>
  <c r="L97" i="1"/>
  <c r="L98" i="1"/>
  <c r="H98" i="1" s="1"/>
  <c r="L99" i="1"/>
  <c r="L100" i="1"/>
  <c r="L101" i="1"/>
  <c r="L102" i="1"/>
  <c r="H102" i="1" s="1"/>
  <c r="L103" i="1"/>
  <c r="L104" i="1"/>
  <c r="I104" i="1" s="1"/>
  <c r="L29" i="1"/>
  <c r="J29" i="1" s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29" i="1"/>
  <c r="V29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2" i="1"/>
  <c r="J23" i="1"/>
  <c r="J24" i="1"/>
  <c r="J25" i="1"/>
  <c r="J26" i="1"/>
  <c r="J27" i="1"/>
  <c r="J28" i="1"/>
  <c r="M6" i="1"/>
  <c r="E6" i="1"/>
  <c r="D6" i="1"/>
  <c r="W6" i="1"/>
  <c r="V6" i="1"/>
  <c r="E7" i="1"/>
  <c r="E8" i="1"/>
  <c r="E9" i="1"/>
  <c r="E10" i="1"/>
  <c r="E11" i="1"/>
  <c r="E12" i="1"/>
  <c r="V7" i="1"/>
  <c r="W7" i="1"/>
  <c r="V8" i="1"/>
  <c r="W8" i="1"/>
  <c r="V9" i="1"/>
  <c r="W9" i="1"/>
  <c r="V10" i="1"/>
  <c r="W10" i="1"/>
  <c r="V11" i="1"/>
  <c r="W11" i="1"/>
  <c r="V12" i="1"/>
  <c r="W12" i="1"/>
  <c r="V13" i="1"/>
  <c r="W13" i="1"/>
  <c r="V14" i="1"/>
  <c r="W14" i="1"/>
  <c r="V15" i="1"/>
  <c r="W15" i="1"/>
  <c r="V16" i="1"/>
  <c r="W16" i="1"/>
  <c r="V17" i="1"/>
  <c r="W17" i="1"/>
  <c r="V18" i="1"/>
  <c r="W18" i="1"/>
  <c r="V19" i="1"/>
  <c r="W19" i="1"/>
  <c r="V20" i="1"/>
  <c r="W20" i="1"/>
  <c r="V21" i="1"/>
  <c r="W21" i="1"/>
  <c r="V22" i="1"/>
  <c r="W22" i="1"/>
  <c r="V23" i="1"/>
  <c r="W23" i="1"/>
  <c r="V24" i="1"/>
  <c r="W24" i="1"/>
  <c r="V25" i="1"/>
  <c r="W25" i="1"/>
  <c r="V26" i="1"/>
  <c r="W26" i="1"/>
  <c r="V27" i="1"/>
  <c r="W27" i="1"/>
  <c r="V28" i="1"/>
  <c r="W28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6" i="1"/>
  <c r="K7" i="1"/>
  <c r="K8" i="1"/>
  <c r="K9" i="1"/>
  <c r="K10" i="1"/>
  <c r="K11" i="1"/>
  <c r="J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U30" i="1" l="1"/>
  <c r="U43" i="1"/>
  <c r="U47" i="1"/>
  <c r="U31" i="1"/>
  <c r="R42" i="1"/>
  <c r="T54" i="1"/>
  <c r="T38" i="1"/>
  <c r="R54" i="1"/>
  <c r="S54" i="1"/>
  <c r="T50" i="1"/>
  <c r="U46" i="1"/>
  <c r="S38" i="1"/>
  <c r="T34" i="1"/>
  <c r="M87" i="1"/>
  <c r="M39" i="1"/>
  <c r="H67" i="1"/>
  <c r="W40" i="1"/>
  <c r="R50" i="1"/>
  <c r="R34" i="1"/>
  <c r="S50" i="1"/>
  <c r="T46" i="1"/>
  <c r="U42" i="1"/>
  <c r="U39" i="1"/>
  <c r="S34" i="1"/>
  <c r="T30" i="1"/>
  <c r="H35" i="1"/>
  <c r="S42" i="1"/>
  <c r="M98" i="1"/>
  <c r="H83" i="1"/>
  <c r="W50" i="1"/>
  <c r="R38" i="1"/>
  <c r="M71" i="1"/>
  <c r="H51" i="1"/>
  <c r="R46" i="1"/>
  <c r="R30" i="1"/>
  <c r="U51" i="1"/>
  <c r="U35" i="1"/>
  <c r="T52" i="1"/>
  <c r="U52" i="1"/>
  <c r="R52" i="1"/>
  <c r="T48" i="1"/>
  <c r="U48" i="1"/>
  <c r="R48" i="1"/>
  <c r="T44" i="1"/>
  <c r="U44" i="1"/>
  <c r="R44" i="1"/>
  <c r="T40" i="1"/>
  <c r="U40" i="1"/>
  <c r="R40" i="1"/>
  <c r="T36" i="1"/>
  <c r="U36" i="1"/>
  <c r="R36" i="1"/>
  <c r="T32" i="1"/>
  <c r="U32" i="1"/>
  <c r="R32" i="1"/>
  <c r="I100" i="1"/>
  <c r="H100" i="1"/>
  <c r="W72" i="1"/>
  <c r="J72" i="1"/>
  <c r="H96" i="1"/>
  <c r="H80" i="1"/>
  <c r="H64" i="1"/>
  <c r="H48" i="1"/>
  <c r="H32" i="1"/>
  <c r="S52" i="1"/>
  <c r="S44" i="1"/>
  <c r="S36" i="1"/>
  <c r="I103" i="1"/>
  <c r="M103" i="1"/>
  <c r="I99" i="1"/>
  <c r="M99" i="1"/>
  <c r="H63" i="1"/>
  <c r="M63" i="1"/>
  <c r="H47" i="1"/>
  <c r="M47" i="1"/>
  <c r="H31" i="1"/>
  <c r="M31" i="1"/>
  <c r="H91" i="1"/>
  <c r="H75" i="1"/>
  <c r="H59" i="1"/>
  <c r="H43" i="1"/>
  <c r="W104" i="1"/>
  <c r="M55" i="1"/>
  <c r="H104" i="1"/>
  <c r="H88" i="1"/>
  <c r="H72" i="1"/>
  <c r="H56" i="1"/>
  <c r="H40" i="1"/>
  <c r="U53" i="1"/>
  <c r="S53" i="1"/>
  <c r="R53" i="1"/>
  <c r="U49" i="1"/>
  <c r="S49" i="1"/>
  <c r="R49" i="1"/>
  <c r="U45" i="1"/>
  <c r="S45" i="1"/>
  <c r="R45" i="1"/>
  <c r="U41" i="1"/>
  <c r="S41" i="1"/>
  <c r="R41" i="1"/>
  <c r="U37" i="1"/>
  <c r="S37" i="1"/>
  <c r="R37" i="1"/>
  <c r="U33" i="1"/>
  <c r="S33" i="1"/>
  <c r="R33" i="1"/>
  <c r="S48" i="1"/>
  <c r="S40" i="1"/>
  <c r="S32" i="1"/>
  <c r="K82" i="1"/>
  <c r="W82" i="1"/>
  <c r="T51" i="1"/>
  <c r="T47" i="1"/>
  <c r="T43" i="1"/>
  <c r="T39" i="1"/>
  <c r="T35" i="1"/>
  <c r="T31" i="1"/>
  <c r="R51" i="1"/>
  <c r="R47" i="1"/>
  <c r="R43" i="1"/>
  <c r="R39" i="1"/>
  <c r="R35" i="1"/>
  <c r="R31" i="1"/>
  <c r="W101" i="1"/>
  <c r="J101" i="1"/>
  <c r="K101" i="1"/>
  <c r="J97" i="1"/>
  <c r="W97" i="1"/>
  <c r="K97" i="1"/>
  <c r="I85" i="1"/>
  <c r="W85" i="1"/>
  <c r="H85" i="1"/>
  <c r="I73" i="1"/>
  <c r="H73" i="1"/>
  <c r="M73" i="1"/>
  <c r="I69" i="1"/>
  <c r="W69" i="1"/>
  <c r="H69" i="1"/>
  <c r="M69" i="1"/>
  <c r="I57" i="1"/>
  <c r="H57" i="1"/>
  <c r="M57" i="1"/>
  <c r="I45" i="1"/>
  <c r="H45" i="1"/>
  <c r="M45" i="1"/>
  <c r="I33" i="1"/>
  <c r="W33" i="1"/>
  <c r="H33" i="1"/>
  <c r="M33" i="1"/>
  <c r="G97" i="1"/>
  <c r="G85" i="1"/>
  <c r="G73" i="1"/>
  <c r="G61" i="1"/>
  <c r="G49" i="1"/>
  <c r="G41" i="1"/>
  <c r="G33" i="1"/>
  <c r="M77" i="1"/>
  <c r="J45" i="1"/>
  <c r="J102" i="1"/>
  <c r="W102" i="1"/>
  <c r="K102" i="1"/>
  <c r="J98" i="1"/>
  <c r="K98" i="1"/>
  <c r="I94" i="1"/>
  <c r="H94" i="1"/>
  <c r="J94" i="1"/>
  <c r="I90" i="1"/>
  <c r="W90" i="1"/>
  <c r="H90" i="1"/>
  <c r="J90" i="1"/>
  <c r="I86" i="1"/>
  <c r="H86" i="1"/>
  <c r="W86" i="1"/>
  <c r="J86" i="1"/>
  <c r="I82" i="1"/>
  <c r="H82" i="1"/>
  <c r="J82" i="1"/>
  <c r="I78" i="1"/>
  <c r="H78" i="1"/>
  <c r="J78" i="1"/>
  <c r="I74" i="1"/>
  <c r="W74" i="1"/>
  <c r="H74" i="1"/>
  <c r="J74" i="1"/>
  <c r="I70" i="1"/>
  <c r="H70" i="1"/>
  <c r="W70" i="1"/>
  <c r="J70" i="1"/>
  <c r="I66" i="1"/>
  <c r="H66" i="1"/>
  <c r="J66" i="1"/>
  <c r="I62" i="1"/>
  <c r="H62" i="1"/>
  <c r="J62" i="1"/>
  <c r="I58" i="1"/>
  <c r="W58" i="1"/>
  <c r="H58" i="1"/>
  <c r="J58" i="1"/>
  <c r="I54" i="1"/>
  <c r="H54" i="1"/>
  <c r="W54" i="1"/>
  <c r="J54" i="1"/>
  <c r="I50" i="1"/>
  <c r="H50" i="1"/>
  <c r="J50" i="1"/>
  <c r="I46" i="1"/>
  <c r="H46" i="1"/>
  <c r="J46" i="1"/>
  <c r="I42" i="1"/>
  <c r="W42" i="1"/>
  <c r="H42" i="1"/>
  <c r="J42" i="1"/>
  <c r="I38" i="1"/>
  <c r="H38" i="1"/>
  <c r="W38" i="1"/>
  <c r="J38" i="1"/>
  <c r="I34" i="1"/>
  <c r="H34" i="1"/>
  <c r="J34" i="1"/>
  <c r="I30" i="1"/>
  <c r="H30" i="1"/>
  <c r="J30" i="1"/>
  <c r="G102" i="1"/>
  <c r="G98" i="1"/>
  <c r="G94" i="1"/>
  <c r="G90" i="1"/>
  <c r="G86" i="1"/>
  <c r="G82" i="1"/>
  <c r="G78" i="1"/>
  <c r="G74" i="1"/>
  <c r="G70" i="1"/>
  <c r="G66" i="1"/>
  <c r="G62" i="1"/>
  <c r="G58" i="1"/>
  <c r="G54" i="1"/>
  <c r="G50" i="1"/>
  <c r="G46" i="1"/>
  <c r="G42" i="1"/>
  <c r="G38" i="1"/>
  <c r="G34" i="1"/>
  <c r="M29" i="1"/>
  <c r="M94" i="1"/>
  <c r="M89" i="1"/>
  <c r="M78" i="1"/>
  <c r="I102" i="1"/>
  <c r="I98" i="1"/>
  <c r="K85" i="1"/>
  <c r="K69" i="1"/>
  <c r="K45" i="1"/>
  <c r="W29" i="1"/>
  <c r="W94" i="1"/>
  <c r="W73" i="1"/>
  <c r="W62" i="1"/>
  <c r="W30" i="1"/>
  <c r="I93" i="1"/>
  <c r="H93" i="1"/>
  <c r="I77" i="1"/>
  <c r="H77" i="1"/>
  <c r="I61" i="1"/>
  <c r="H61" i="1"/>
  <c r="M61" i="1"/>
  <c r="I53" i="1"/>
  <c r="W53" i="1"/>
  <c r="H53" i="1"/>
  <c r="M53" i="1"/>
  <c r="I41" i="1"/>
  <c r="H41" i="1"/>
  <c r="M41" i="1"/>
  <c r="G29" i="1"/>
  <c r="G89" i="1"/>
  <c r="G81" i="1"/>
  <c r="G69" i="1"/>
  <c r="G57" i="1"/>
  <c r="G45" i="1"/>
  <c r="M93" i="1"/>
  <c r="J93" i="1"/>
  <c r="J69" i="1"/>
  <c r="J61" i="1"/>
  <c r="W61" i="1"/>
  <c r="J104" i="1"/>
  <c r="M104" i="1"/>
  <c r="K104" i="1"/>
  <c r="J100" i="1"/>
  <c r="M100" i="1"/>
  <c r="K100" i="1"/>
  <c r="W96" i="1"/>
  <c r="J96" i="1"/>
  <c r="M96" i="1"/>
  <c r="K96" i="1"/>
  <c r="I92" i="1"/>
  <c r="K92" i="1"/>
  <c r="M92" i="1"/>
  <c r="W92" i="1"/>
  <c r="I88" i="1"/>
  <c r="K88" i="1"/>
  <c r="M88" i="1"/>
  <c r="I84" i="1"/>
  <c r="K84" i="1"/>
  <c r="M84" i="1"/>
  <c r="I80" i="1"/>
  <c r="W80" i="1"/>
  <c r="K80" i="1"/>
  <c r="M80" i="1"/>
  <c r="I76" i="1"/>
  <c r="K76" i="1"/>
  <c r="M76" i="1"/>
  <c r="W76" i="1"/>
  <c r="I72" i="1"/>
  <c r="K72" i="1"/>
  <c r="M72" i="1"/>
  <c r="I68" i="1"/>
  <c r="K68" i="1"/>
  <c r="M68" i="1"/>
  <c r="I64" i="1"/>
  <c r="W64" i="1"/>
  <c r="K64" i="1"/>
  <c r="M64" i="1"/>
  <c r="I60" i="1"/>
  <c r="K60" i="1"/>
  <c r="M60" i="1"/>
  <c r="W60" i="1"/>
  <c r="I56" i="1"/>
  <c r="K56" i="1"/>
  <c r="M56" i="1"/>
  <c r="I52" i="1"/>
  <c r="K52" i="1"/>
  <c r="M52" i="1"/>
  <c r="I48" i="1"/>
  <c r="W48" i="1"/>
  <c r="K48" i="1"/>
  <c r="M48" i="1"/>
  <c r="I44" i="1"/>
  <c r="K44" i="1"/>
  <c r="M44" i="1"/>
  <c r="W44" i="1"/>
  <c r="I40" i="1"/>
  <c r="K40" i="1"/>
  <c r="M40" i="1"/>
  <c r="I36" i="1"/>
  <c r="K36" i="1"/>
  <c r="M36" i="1"/>
  <c r="I32" i="1"/>
  <c r="W32" i="1"/>
  <c r="K32" i="1"/>
  <c r="M32" i="1"/>
  <c r="G32" i="1"/>
  <c r="G104" i="1"/>
  <c r="G100" i="1"/>
  <c r="G96" i="1"/>
  <c r="G92" i="1"/>
  <c r="G88" i="1"/>
  <c r="G84" i="1"/>
  <c r="G80" i="1"/>
  <c r="G76" i="1"/>
  <c r="G72" i="1"/>
  <c r="G68" i="1"/>
  <c r="G64" i="1"/>
  <c r="G60" i="1"/>
  <c r="G56" i="1"/>
  <c r="G52" i="1"/>
  <c r="G48" i="1"/>
  <c r="G44" i="1"/>
  <c r="G40" i="1"/>
  <c r="G36" i="1"/>
  <c r="G31" i="1"/>
  <c r="M102" i="1"/>
  <c r="M97" i="1"/>
  <c r="M86" i="1"/>
  <c r="M81" i="1"/>
  <c r="I101" i="1"/>
  <c r="I97" i="1"/>
  <c r="J92" i="1"/>
  <c r="K89" i="1"/>
  <c r="J84" i="1"/>
  <c r="J76" i="1"/>
  <c r="K73" i="1"/>
  <c r="J68" i="1"/>
  <c r="J60" i="1"/>
  <c r="K57" i="1"/>
  <c r="J52" i="1"/>
  <c r="J44" i="1"/>
  <c r="K41" i="1"/>
  <c r="J36" i="1"/>
  <c r="K33" i="1"/>
  <c r="W100" i="1"/>
  <c r="W78" i="1"/>
  <c r="W68" i="1"/>
  <c r="W57" i="1"/>
  <c r="W46" i="1"/>
  <c r="W36" i="1"/>
  <c r="I29" i="1"/>
  <c r="H29" i="1"/>
  <c r="I89" i="1"/>
  <c r="H89" i="1"/>
  <c r="I81" i="1"/>
  <c r="W81" i="1"/>
  <c r="H81" i="1"/>
  <c r="I65" i="1"/>
  <c r="W65" i="1"/>
  <c r="H65" i="1"/>
  <c r="M65" i="1"/>
  <c r="I49" i="1"/>
  <c r="W49" i="1"/>
  <c r="H49" i="1"/>
  <c r="M49" i="1"/>
  <c r="I37" i="1"/>
  <c r="W37" i="1"/>
  <c r="H37" i="1"/>
  <c r="M37" i="1"/>
  <c r="G101" i="1"/>
  <c r="G93" i="1"/>
  <c r="G77" i="1"/>
  <c r="G65" i="1"/>
  <c r="G53" i="1"/>
  <c r="G37" i="1"/>
  <c r="J85" i="1"/>
  <c r="J77" i="1"/>
  <c r="J53" i="1"/>
  <c r="J37" i="1"/>
  <c r="W93" i="1"/>
  <c r="W103" i="1"/>
  <c r="J103" i="1"/>
  <c r="K103" i="1"/>
  <c r="W99" i="1"/>
  <c r="J99" i="1"/>
  <c r="K99" i="1"/>
  <c r="W95" i="1"/>
  <c r="I95" i="1"/>
  <c r="J95" i="1"/>
  <c r="K95" i="1"/>
  <c r="W91" i="1"/>
  <c r="I91" i="1"/>
  <c r="J91" i="1"/>
  <c r="K91" i="1"/>
  <c r="W87" i="1"/>
  <c r="I87" i="1"/>
  <c r="J87" i="1"/>
  <c r="K87" i="1"/>
  <c r="W83" i="1"/>
  <c r="I83" i="1"/>
  <c r="J83" i="1"/>
  <c r="K83" i="1"/>
  <c r="W79" i="1"/>
  <c r="I79" i="1"/>
  <c r="J79" i="1"/>
  <c r="K79" i="1"/>
  <c r="W75" i="1"/>
  <c r="I75" i="1"/>
  <c r="J75" i="1"/>
  <c r="K75" i="1"/>
  <c r="W71" i="1"/>
  <c r="I71" i="1"/>
  <c r="J71" i="1"/>
  <c r="K71" i="1"/>
  <c r="W67" i="1"/>
  <c r="I67" i="1"/>
  <c r="J67" i="1"/>
  <c r="K67" i="1"/>
  <c r="W63" i="1"/>
  <c r="I63" i="1"/>
  <c r="J63" i="1"/>
  <c r="K63" i="1"/>
  <c r="W59" i="1"/>
  <c r="I59" i="1"/>
  <c r="J59" i="1"/>
  <c r="K59" i="1"/>
  <c r="W55" i="1"/>
  <c r="I55" i="1"/>
  <c r="J55" i="1"/>
  <c r="K55" i="1"/>
  <c r="W51" i="1"/>
  <c r="I51" i="1"/>
  <c r="J51" i="1"/>
  <c r="K51" i="1"/>
  <c r="W47" i="1"/>
  <c r="I47" i="1"/>
  <c r="J47" i="1"/>
  <c r="K47" i="1"/>
  <c r="W43" i="1"/>
  <c r="I43" i="1"/>
  <c r="J43" i="1"/>
  <c r="K43" i="1"/>
  <c r="W39" i="1"/>
  <c r="I39" i="1"/>
  <c r="J39" i="1"/>
  <c r="K39" i="1"/>
  <c r="W35" i="1"/>
  <c r="I35" i="1"/>
  <c r="J35" i="1"/>
  <c r="K35" i="1"/>
  <c r="W31" i="1"/>
  <c r="I31" i="1"/>
  <c r="J31" i="1"/>
  <c r="K31" i="1"/>
  <c r="G103" i="1"/>
  <c r="G99" i="1"/>
  <c r="G95" i="1"/>
  <c r="G91" i="1"/>
  <c r="G87" i="1"/>
  <c r="G83" i="1"/>
  <c r="G79" i="1"/>
  <c r="G75" i="1"/>
  <c r="G71" i="1"/>
  <c r="G67" i="1"/>
  <c r="G63" i="1"/>
  <c r="G59" i="1"/>
  <c r="G55" i="1"/>
  <c r="G51" i="1"/>
  <c r="G47" i="1"/>
  <c r="G43" i="1"/>
  <c r="G39" i="1"/>
  <c r="G35" i="1"/>
  <c r="G30" i="1"/>
  <c r="M101" i="1"/>
  <c r="M95" i="1"/>
  <c r="M90" i="1"/>
  <c r="M85" i="1"/>
  <c r="M79" i="1"/>
  <c r="M74" i="1"/>
  <c r="M66" i="1"/>
  <c r="M58" i="1"/>
  <c r="M50" i="1"/>
  <c r="M42" i="1"/>
  <c r="M34" i="1"/>
  <c r="K29" i="1"/>
  <c r="H103" i="1"/>
  <c r="H101" i="1"/>
  <c r="H99" i="1"/>
  <c r="H97" i="1"/>
  <c r="K94" i="1"/>
  <c r="H92" i="1"/>
  <c r="J89" i="1"/>
  <c r="K86" i="1"/>
  <c r="H84" i="1"/>
  <c r="J81" i="1"/>
  <c r="K78" i="1"/>
  <c r="H76" i="1"/>
  <c r="J73" i="1"/>
  <c r="K70" i="1"/>
  <c r="H68" i="1"/>
  <c r="J65" i="1"/>
  <c r="K62" i="1"/>
  <c r="H60" i="1"/>
  <c r="J57" i="1"/>
  <c r="K54" i="1"/>
  <c r="H52" i="1"/>
  <c r="J49" i="1"/>
  <c r="K46" i="1"/>
  <c r="H44" i="1"/>
  <c r="J41" i="1"/>
  <c r="K38" i="1"/>
  <c r="H36" i="1"/>
  <c r="J33" i="1"/>
  <c r="K30" i="1"/>
  <c r="W98" i="1"/>
  <c r="W88" i="1"/>
  <c r="W77" i="1"/>
  <c r="W66" i="1"/>
  <c r="W56" i="1"/>
  <c r="W45" i="1"/>
  <c r="W34" i="1"/>
</calcChain>
</file>

<file path=xl/sharedStrings.xml><?xml version="1.0" encoding="utf-8"?>
<sst xmlns="http://schemas.openxmlformats.org/spreadsheetml/2006/main" count="54" uniqueCount="54">
  <si>
    <t>A2</t>
  </si>
  <si>
    <t>A3</t>
  </si>
  <si>
    <t>d2</t>
  </si>
  <si>
    <t>D3</t>
  </si>
  <si>
    <t>D4</t>
  </si>
  <si>
    <t>B3</t>
  </si>
  <si>
    <t>B4</t>
  </si>
  <si>
    <t>k:</t>
  </si>
  <si>
    <t>n:</t>
  </si>
  <si>
    <t>d3</t>
  </si>
  <si>
    <t>A1</t>
  </si>
  <si>
    <t>B5</t>
  </si>
  <si>
    <t>B6</t>
  </si>
  <si>
    <t>D1</t>
  </si>
  <si>
    <t>D2</t>
  </si>
  <si>
    <t>A</t>
  </si>
  <si>
    <t>c4</t>
  </si>
  <si>
    <t>Subset Sample Size = k</t>
  </si>
  <si>
    <t>c5</t>
  </si>
  <si>
    <t>E2</t>
  </si>
  <si>
    <t>E3</t>
  </si>
  <si>
    <t>d1</t>
  </si>
  <si>
    <t>d4</t>
  </si>
  <si>
    <t>Control Chart Constants</t>
  </si>
  <si>
    <t>Bold-Italicize:</t>
  </si>
  <si>
    <t>Estimate Values</t>
  </si>
  <si>
    <t>S Chart</t>
  </si>
  <si>
    <t>B4*s(bar)</t>
  </si>
  <si>
    <t>B3*s(bar)</t>
  </si>
  <si>
    <t>Cp</t>
  </si>
  <si>
    <t>CpU</t>
  </si>
  <si>
    <t>CpL</t>
  </si>
  <si>
    <t>Pp</t>
  </si>
  <si>
    <t>PpU</t>
  </si>
  <si>
    <t>PpL</t>
  </si>
  <si>
    <t>Ppk</t>
  </si>
  <si>
    <t>Cpk</t>
  </si>
  <si>
    <t>(UPL - LSL) / (6*(Rbar/d2))</t>
  </si>
  <si>
    <t>(USL - Xbar) / (3*(Rbar/d2))</t>
  </si>
  <si>
    <t>(Xbar - LSL) / (3*(Rbar/d2))</t>
  </si>
  <si>
    <t>Min(CpU, CpL)</t>
  </si>
  <si>
    <t>Min(PpU, PpL)</t>
  </si>
  <si>
    <t>(Xbar - LSL) / (3*Stdev.S)</t>
  </si>
  <si>
    <t>(USL - Xbar) / (3*Stdev.S)</t>
  </si>
  <si>
    <t>(UPL - LSL) / (6*Stdev.S)</t>
  </si>
  <si>
    <t># of Subgroups</t>
  </si>
  <si>
    <t># of Samples</t>
  </si>
  <si>
    <t>Median Chart</t>
  </si>
  <si>
    <t>Xdbar + A2*Rbar</t>
  </si>
  <si>
    <t>Xdbar - A2*Rbar</t>
  </si>
  <si>
    <t>3*Cpk</t>
  </si>
  <si>
    <t>%-Out-of-Spec</t>
  </si>
  <si>
    <t>P(Z &gt; (USL - Xdbar)/(Stdev.S)) +                               P(Z &lt; (Xdbar - LSL)/(Stdev.S))</t>
  </si>
  <si>
    <t>Sigma Level Capability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</si>
</sst>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8"/>
      <color rgb="FF000000"/>
      <name val="Arial"/>
      <family val="2"/>
    </font>
    <font>
      <b/>
      <i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3" xfId="0" applyBorder="1"/>
    <xf numFmtId="0" fontId="0" fillId="0" borderId="4" xfId="0" applyBorder="1"/>
    <xf numFmtId="0" fontId="0" fillId="0" borderId="11" xfId="0" applyBorder="1"/>
    <xf numFmtId="0" fontId="0" fillId="0" borderId="12" xfId="0" applyBorder="1"/>
    <xf numFmtId="0" fontId="4" fillId="0" borderId="0" xfId="0" applyFont="1" applyAlignment="1">
      <alignment horizontal="center" vertical="center" wrapText="1"/>
    </xf>
    <xf numFmtId="0" fontId="1" fillId="0" borderId="2" xfId="0" applyFont="1" applyBorder="1" applyAlignment="1">
      <alignment horizontal="right"/>
    </xf>
    <xf numFmtId="0" fontId="1" fillId="0" borderId="7" xfId="0" applyFont="1" applyBorder="1" applyAlignment="1">
      <alignment horizontal="right"/>
    </xf>
    <xf numFmtId="0" fontId="2" fillId="2" borderId="1" xfId="0" applyFont="1" applyFill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4" fontId="5" fillId="0" borderId="0" xfId="0" applyNumberFormat="1" applyFon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4" fontId="5" fillId="0" borderId="11" xfId="0" applyNumberFormat="1" applyFont="1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Border="1"/>
    <xf numFmtId="0" fontId="0" fillId="0" borderId="0" xfId="0" applyBorder="1" applyAlignment="1"/>
    <xf numFmtId="0" fontId="7" fillId="0" borderId="0" xfId="0" applyFont="1" applyBorder="1" applyAlignment="1">
      <alignment vertical="center"/>
    </xf>
    <xf numFmtId="0" fontId="0" fillId="0" borderId="0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5" fillId="3" borderId="13" xfId="0" applyFont="1" applyFill="1" applyBorder="1" applyAlignment="1">
      <alignment horizontal="center" vertical="center" wrapText="1"/>
    </xf>
    <xf numFmtId="0" fontId="5" fillId="3" borderId="15" xfId="0" applyFont="1" applyFill="1" applyBorder="1" applyAlignment="1">
      <alignment horizontal="center" vertical="center" wrapText="1"/>
    </xf>
    <xf numFmtId="0" fontId="0" fillId="3" borderId="14" xfId="0" applyFill="1" applyBorder="1" applyAlignment="1">
      <alignment horizontal="center" vertical="center" wrapText="1"/>
    </xf>
    <xf numFmtId="0" fontId="0" fillId="3" borderId="16" xfId="0" applyFill="1" applyBorder="1" applyAlignment="1">
      <alignment horizontal="center" vertical="center" wrapText="1"/>
    </xf>
    <xf numFmtId="0" fontId="7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8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gif"/><Relationship Id="rId1" Type="http://schemas.openxmlformats.org/officeDocument/2006/relationships/image" Target="../media/image1.gif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601133</xdr:colOff>
      <xdr:row>1</xdr:row>
      <xdr:rowOff>0</xdr:rowOff>
    </xdr:from>
    <xdr:to>
      <xdr:col>32</xdr:col>
      <xdr:colOff>606971</xdr:colOff>
      <xdr:row>14</xdr:row>
      <xdr:rowOff>0</xdr:rowOff>
    </xdr:to>
    <xdr:pic>
      <xdr:nvPicPr>
        <xdr:cNvPr id="3" name="Picture 2" descr="Control Limit Calculations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50733" y="186267"/>
          <a:ext cx="3663438" cy="24976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7620</xdr:colOff>
      <xdr:row>25</xdr:row>
      <xdr:rowOff>84665</xdr:rowOff>
    </xdr:from>
    <xdr:to>
      <xdr:col>41</xdr:col>
      <xdr:colOff>130484</xdr:colOff>
      <xdr:row>41</xdr:row>
      <xdr:rowOff>8467</xdr:rowOff>
    </xdr:to>
    <xdr:pic>
      <xdr:nvPicPr>
        <xdr:cNvPr id="5" name="Picture 4" descr="How to Select a Control Chart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124420" y="4817532"/>
          <a:ext cx="4999664" cy="29040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28</xdr:col>
      <xdr:colOff>234524</xdr:colOff>
      <xdr:row>18</xdr:row>
      <xdr:rowOff>16934</xdr:rowOff>
    </xdr:from>
    <xdr:to>
      <xdr:col>30</xdr:col>
      <xdr:colOff>28349</xdr:colOff>
      <xdr:row>22</xdr:row>
      <xdr:rowOff>152401</xdr:rowOff>
    </xdr:to>
    <xdr:pic>
      <xdr:nvPicPr>
        <xdr:cNvPr id="7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303324" y="3445934"/>
          <a:ext cx="1013025" cy="8805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26</xdr:col>
      <xdr:colOff>478368</xdr:colOff>
      <xdr:row>18</xdr:row>
      <xdr:rowOff>5080</xdr:rowOff>
    </xdr:from>
    <xdr:to>
      <xdr:col>28</xdr:col>
      <xdr:colOff>279400</xdr:colOff>
      <xdr:row>22</xdr:row>
      <xdr:rowOff>161481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27968" y="3434080"/>
          <a:ext cx="1020232" cy="9014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558800</xdr:colOff>
      <xdr:row>18</xdr:row>
      <xdr:rowOff>16933</xdr:rowOff>
    </xdr:from>
    <xdr:to>
      <xdr:col>31</xdr:col>
      <xdr:colOff>360172</xdr:colOff>
      <xdr:row>22</xdr:row>
      <xdr:rowOff>118533</xdr:rowOff>
    </xdr:to>
    <xdr:pic>
      <xdr:nvPicPr>
        <xdr:cNvPr id="10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37200" y="3445933"/>
          <a:ext cx="1020572" cy="8466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347132</xdr:colOff>
      <xdr:row>18</xdr:row>
      <xdr:rowOff>16931</xdr:rowOff>
    </xdr:from>
    <xdr:to>
      <xdr:col>33</xdr:col>
      <xdr:colOff>110067</xdr:colOff>
      <xdr:row>22</xdr:row>
      <xdr:rowOff>169333</xdr:rowOff>
    </xdr:to>
    <xdr:pic>
      <xdr:nvPicPr>
        <xdr:cNvPr id="8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244732" y="3445931"/>
          <a:ext cx="982135" cy="8974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32</xdr:col>
      <xdr:colOff>592667</xdr:colOff>
      <xdr:row>0</xdr:row>
      <xdr:rowOff>25399</xdr:rowOff>
    </xdr:from>
    <xdr:to>
      <xdr:col>41</xdr:col>
      <xdr:colOff>143087</xdr:colOff>
      <xdr:row>25</xdr:row>
      <xdr:rowOff>101599</xdr:rowOff>
    </xdr:to>
    <xdr:pic>
      <xdr:nvPicPr>
        <xdr:cNvPr id="11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9867" y="25399"/>
          <a:ext cx="5036820" cy="48090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26</xdr:col>
      <xdr:colOff>457200</xdr:colOff>
      <xdr:row>22</xdr:row>
      <xdr:rowOff>143933</xdr:rowOff>
    </xdr:from>
    <xdr:to>
      <xdr:col>32</xdr:col>
      <xdr:colOff>599788</xdr:colOff>
      <xdr:row>26</xdr:row>
      <xdr:rowOff>0</xdr:rowOff>
    </xdr:to>
    <xdr:pic>
      <xdr:nvPicPr>
        <xdr:cNvPr id="12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06800" y="4318000"/>
          <a:ext cx="3800188" cy="6011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04"/>
  <sheetViews>
    <sheetView tabSelected="1" topLeftCell="W34" zoomScale="90" zoomScaleNormal="90" workbookViewId="0">
      <selection activeCell="Z16" sqref="Z16"/>
    </sheetView>
  </sheetViews>
  <sheetFormatPr defaultRowHeight="14.4" x14ac:dyDescent="0.3"/>
  <sheetData>
    <row r="1" spans="1:33" x14ac:dyDescent="0.3">
      <c r="A1" s="34" t="s">
        <v>24</v>
      </c>
      <c r="B1" s="36" t="s">
        <v>25</v>
      </c>
    </row>
    <row r="2" spans="1:33" ht="15" thickBot="1" x14ac:dyDescent="0.35">
      <c r="A2" s="35"/>
      <c r="B2" s="37"/>
    </row>
    <row r="3" spans="1:33" ht="14.4" customHeight="1" x14ac:dyDescent="0.3">
      <c r="C3" s="33" t="s">
        <v>17</v>
      </c>
      <c r="D3" s="32" t="s">
        <v>23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24"/>
      <c r="Y3" s="24"/>
      <c r="AG3" s="9"/>
    </row>
    <row r="4" spans="1:33" ht="16.2" customHeight="1" x14ac:dyDescent="0.3">
      <c r="C4" s="33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24"/>
      <c r="Y4" s="24"/>
    </row>
    <row r="5" spans="1:33" ht="18" x14ac:dyDescent="0.3">
      <c r="C5" s="33"/>
      <c r="D5" s="1" t="s">
        <v>15</v>
      </c>
      <c r="E5" s="1" t="s">
        <v>10</v>
      </c>
      <c r="F5" s="12" t="s">
        <v>0</v>
      </c>
      <c r="G5" s="1" t="s">
        <v>1</v>
      </c>
      <c r="H5" s="1" t="s">
        <v>5</v>
      </c>
      <c r="I5" s="1" t="s">
        <v>6</v>
      </c>
      <c r="J5" s="1" t="s">
        <v>11</v>
      </c>
      <c r="K5" s="1" t="s">
        <v>12</v>
      </c>
      <c r="L5" s="1" t="s">
        <v>16</v>
      </c>
      <c r="M5" s="1" t="s">
        <v>18</v>
      </c>
      <c r="N5" s="12" t="s">
        <v>21</v>
      </c>
      <c r="O5" s="12" t="s">
        <v>2</v>
      </c>
      <c r="P5" s="12" t="s">
        <v>9</v>
      </c>
      <c r="Q5" s="12" t="s">
        <v>22</v>
      </c>
      <c r="R5" s="12" t="s">
        <v>13</v>
      </c>
      <c r="S5" s="12" t="s">
        <v>14</v>
      </c>
      <c r="T5" s="12" t="s">
        <v>3</v>
      </c>
      <c r="U5" s="12" t="s">
        <v>4</v>
      </c>
      <c r="V5" s="12" t="s">
        <v>19</v>
      </c>
      <c r="W5" s="1" t="s">
        <v>20</v>
      </c>
      <c r="X5" s="25"/>
      <c r="Y5" s="25"/>
    </row>
    <row r="6" spans="1:33" x14ac:dyDescent="0.3">
      <c r="C6" s="2">
        <v>2</v>
      </c>
      <c r="D6" s="16">
        <f>3/SQRT(C6)</f>
        <v>2.1213203435596424</v>
      </c>
      <c r="E6" s="13">
        <f t="shared" ref="E6:E13" si="0">3/(N6*SQRT(C6))</f>
        <v>1.1967956804285713</v>
      </c>
      <c r="F6" s="13">
        <v>1.88</v>
      </c>
      <c r="G6" s="13">
        <v>2.6589999999999998</v>
      </c>
      <c r="H6" s="13">
        <v>0</v>
      </c>
      <c r="I6" s="13">
        <v>3.2669999999999999</v>
      </c>
      <c r="J6" s="13">
        <f t="shared" ref="J6:J37" si="1">MAX(0,L6-(3*SQRT(1-(L6^2))))</f>
        <v>0</v>
      </c>
      <c r="K6" s="13">
        <f t="shared" ref="K6:K37" si="2">L6+(3*SQRT(1-(L6^2)))</f>
        <v>2.606269516995904</v>
      </c>
      <c r="L6" s="13">
        <v>0.79790000000000005</v>
      </c>
      <c r="M6" s="13">
        <f>SQRT(1-(L6^2))</f>
        <v>0.6027898389986347</v>
      </c>
      <c r="N6" s="13">
        <v>1.7725</v>
      </c>
      <c r="O6" s="13">
        <v>1.1279999999999999</v>
      </c>
      <c r="P6" s="13">
        <v>0.85250000000000004</v>
      </c>
      <c r="Q6" s="13">
        <v>0.95399999999999996</v>
      </c>
      <c r="R6" s="13">
        <v>0</v>
      </c>
      <c r="S6" s="13">
        <v>3.6859999999999999</v>
      </c>
      <c r="T6" s="13">
        <v>0</v>
      </c>
      <c r="U6" s="13">
        <v>3.2669999999999999</v>
      </c>
      <c r="V6" s="13">
        <f t="shared" ref="V6:V37" si="3">3/O6</f>
        <v>2.6595744680851068</v>
      </c>
      <c r="W6" s="17">
        <f t="shared" ref="W6:W37" si="4">3/L6</f>
        <v>3.7598696578518607</v>
      </c>
      <c r="X6" s="14"/>
      <c r="Y6" s="14"/>
      <c r="AD6" s="9"/>
    </row>
    <row r="7" spans="1:33" x14ac:dyDescent="0.3">
      <c r="C7" s="3">
        <v>3</v>
      </c>
      <c r="D7" s="18">
        <f t="shared" ref="D7:D28" si="5">3/SQRT(C7)</f>
        <v>1.7320508075688774</v>
      </c>
      <c r="E7" s="14">
        <f t="shared" si="0"/>
        <v>1.2532929143045424</v>
      </c>
      <c r="F7" s="14">
        <v>1.0229999999999999</v>
      </c>
      <c r="G7" s="14">
        <v>1.954</v>
      </c>
      <c r="H7" s="14">
        <v>0</v>
      </c>
      <c r="I7" s="14">
        <v>2.5680000000000001</v>
      </c>
      <c r="J7" s="14">
        <f t="shared" si="1"/>
        <v>0</v>
      </c>
      <c r="K7" s="14">
        <f t="shared" si="2"/>
        <v>2.2761086444799172</v>
      </c>
      <c r="L7" s="14">
        <v>0.88619999999999999</v>
      </c>
      <c r="M7" s="14">
        <f t="shared" ref="M7:M28" si="6">SQRT(1-(L7^2))</f>
        <v>0.46330288149330567</v>
      </c>
      <c r="N7" s="14">
        <v>1.3819999999999999</v>
      </c>
      <c r="O7" s="14">
        <v>1.6930000000000001</v>
      </c>
      <c r="P7" s="14">
        <v>0.88839999999999997</v>
      </c>
      <c r="Q7" s="14">
        <v>1.5880000000000001</v>
      </c>
      <c r="R7" s="14">
        <v>0</v>
      </c>
      <c r="S7" s="14">
        <v>4.3579999999999997</v>
      </c>
      <c r="T7" s="14">
        <v>0</v>
      </c>
      <c r="U7" s="14">
        <v>2.5739999999999998</v>
      </c>
      <c r="V7" s="14">
        <f t="shared" si="3"/>
        <v>1.7720023626698169</v>
      </c>
      <c r="W7" s="19">
        <f t="shared" si="4"/>
        <v>3.3852403520649967</v>
      </c>
      <c r="X7" s="14"/>
      <c r="Y7" s="14"/>
    </row>
    <row r="8" spans="1:33" x14ac:dyDescent="0.3">
      <c r="C8" s="3">
        <v>4</v>
      </c>
      <c r="D8" s="18">
        <f t="shared" si="5"/>
        <v>1.5</v>
      </c>
      <c r="E8" s="14">
        <f t="shared" si="0"/>
        <v>1.1968403414984441</v>
      </c>
      <c r="F8" s="14">
        <v>0.72899999999999998</v>
      </c>
      <c r="G8" s="14">
        <v>1.6279999999999999</v>
      </c>
      <c r="H8" s="14">
        <v>0</v>
      </c>
      <c r="I8" s="14">
        <v>2.266</v>
      </c>
      <c r="J8" s="14">
        <f t="shared" si="1"/>
        <v>0</v>
      </c>
      <c r="K8" s="14">
        <f t="shared" si="2"/>
        <v>2.0878576668129183</v>
      </c>
      <c r="L8" s="14">
        <v>0.92130000000000001</v>
      </c>
      <c r="M8" s="14">
        <f t="shared" si="6"/>
        <v>0.38885255560430609</v>
      </c>
      <c r="N8" s="14">
        <v>1.2533000000000001</v>
      </c>
      <c r="O8" s="14">
        <v>2.0590000000000002</v>
      </c>
      <c r="P8" s="14">
        <v>0.87980000000000003</v>
      </c>
      <c r="Q8" s="14">
        <v>1.978</v>
      </c>
      <c r="R8" s="14">
        <v>0</v>
      </c>
      <c r="S8" s="14">
        <v>4.6980000000000004</v>
      </c>
      <c r="T8" s="14">
        <v>0</v>
      </c>
      <c r="U8" s="14">
        <v>2.282</v>
      </c>
      <c r="V8" s="14">
        <f t="shared" si="3"/>
        <v>1.4570179698882952</v>
      </c>
      <c r="W8" s="19">
        <f t="shared" si="4"/>
        <v>3.2562683165092805</v>
      </c>
      <c r="X8" s="14"/>
      <c r="Y8" s="14"/>
    </row>
    <row r="9" spans="1:33" x14ac:dyDescent="0.3">
      <c r="C9" s="3">
        <v>5</v>
      </c>
      <c r="D9" s="18">
        <f t="shared" si="5"/>
        <v>1.3416407864998738</v>
      </c>
      <c r="E9" s="14">
        <f t="shared" si="0"/>
        <v>1.1279979708255201</v>
      </c>
      <c r="F9" s="14">
        <v>0.57699999999999996</v>
      </c>
      <c r="G9" s="14">
        <v>1.427</v>
      </c>
      <c r="H9" s="14">
        <v>0</v>
      </c>
      <c r="I9" s="14">
        <v>2.089</v>
      </c>
      <c r="J9" s="14">
        <f t="shared" si="1"/>
        <v>0</v>
      </c>
      <c r="K9" s="14">
        <f t="shared" si="2"/>
        <v>1.9635233265539191</v>
      </c>
      <c r="L9" s="14">
        <v>0.94</v>
      </c>
      <c r="M9" s="14">
        <f t="shared" si="6"/>
        <v>0.34117444218463971</v>
      </c>
      <c r="N9" s="14">
        <v>1.1894</v>
      </c>
      <c r="O9" s="14">
        <v>2.3260000000000001</v>
      </c>
      <c r="P9" s="14">
        <v>0.87980000000000003</v>
      </c>
      <c r="Q9" s="14">
        <v>2.2570000000000001</v>
      </c>
      <c r="R9" s="14">
        <v>0</v>
      </c>
      <c r="S9" s="14">
        <v>4.9180000000000001</v>
      </c>
      <c r="T9" s="14">
        <v>0</v>
      </c>
      <c r="U9" s="14">
        <v>2.1139999999999999</v>
      </c>
      <c r="V9" s="14">
        <f t="shared" si="3"/>
        <v>1.2897678417884781</v>
      </c>
      <c r="W9" s="19">
        <f t="shared" si="4"/>
        <v>3.191489361702128</v>
      </c>
      <c r="X9" s="14"/>
      <c r="Y9" s="14"/>
    </row>
    <row r="10" spans="1:33" x14ac:dyDescent="0.3">
      <c r="C10" s="3">
        <v>6</v>
      </c>
      <c r="D10" s="18">
        <f t="shared" si="5"/>
        <v>1.2247448713915892</v>
      </c>
      <c r="E10" s="14">
        <f t="shared" si="0"/>
        <v>1.0638853990545423</v>
      </c>
      <c r="F10" s="14">
        <v>0.48299999999999998</v>
      </c>
      <c r="G10" s="14">
        <v>1.2869999999999999</v>
      </c>
      <c r="H10" s="14">
        <v>0.03</v>
      </c>
      <c r="I10" s="14">
        <v>1.97</v>
      </c>
      <c r="J10" s="14">
        <f t="shared" si="1"/>
        <v>2.8553766463072616E-2</v>
      </c>
      <c r="K10" s="14">
        <f t="shared" si="2"/>
        <v>1.8744462335369274</v>
      </c>
      <c r="L10" s="14">
        <v>0.95150000000000001</v>
      </c>
      <c r="M10" s="14">
        <f t="shared" si="6"/>
        <v>0.30764874451230911</v>
      </c>
      <c r="N10" s="14">
        <v>1.1512</v>
      </c>
      <c r="O10" s="14">
        <v>2.5339999999999998</v>
      </c>
      <c r="P10" s="14">
        <v>0.84799999999999998</v>
      </c>
      <c r="Q10" s="14">
        <v>2.472</v>
      </c>
      <c r="R10" s="14">
        <v>0</v>
      </c>
      <c r="S10" s="14">
        <v>5.0780000000000003</v>
      </c>
      <c r="T10" s="14">
        <v>0</v>
      </c>
      <c r="U10" s="14">
        <v>2.004</v>
      </c>
      <c r="V10" s="14">
        <f t="shared" si="3"/>
        <v>1.1838989739542227</v>
      </c>
      <c r="W10" s="19">
        <f t="shared" si="4"/>
        <v>3.1529164477141354</v>
      </c>
      <c r="X10" s="14"/>
      <c r="Y10" s="14"/>
    </row>
    <row r="11" spans="1:33" ht="15" customHeight="1" x14ac:dyDescent="0.3">
      <c r="C11" s="3">
        <v>7</v>
      </c>
      <c r="D11" s="18">
        <f t="shared" si="5"/>
        <v>1.1338934190276817</v>
      </c>
      <c r="E11" s="14">
        <f t="shared" si="0"/>
        <v>1.0070995816925852</v>
      </c>
      <c r="F11" s="14">
        <v>0.41899999999999998</v>
      </c>
      <c r="G11" s="14">
        <v>1.1819999999999999</v>
      </c>
      <c r="H11" s="14">
        <v>0.11799999999999999</v>
      </c>
      <c r="I11" s="14">
        <v>1.8819999999999999</v>
      </c>
      <c r="J11" s="14">
        <f t="shared" si="1"/>
        <v>0.11325299149615886</v>
      </c>
      <c r="K11" s="14">
        <f t="shared" si="2"/>
        <v>1.8055470085038412</v>
      </c>
      <c r="L11" s="14">
        <v>0.95940000000000003</v>
      </c>
      <c r="M11" s="14">
        <f t="shared" si="6"/>
        <v>0.2820490028346137</v>
      </c>
      <c r="N11" s="14">
        <v>1.1258999999999999</v>
      </c>
      <c r="O11" s="14">
        <v>2.7040000000000002</v>
      </c>
      <c r="P11" s="14">
        <v>0.83320000000000005</v>
      </c>
      <c r="Q11" s="14">
        <v>2.645</v>
      </c>
      <c r="R11" s="14">
        <v>0.20399999999999999</v>
      </c>
      <c r="S11" s="14">
        <v>5.2039999999999997</v>
      </c>
      <c r="T11" s="14">
        <v>7.5999999999999998E-2</v>
      </c>
      <c r="U11" s="14">
        <v>1.9239999999999999</v>
      </c>
      <c r="V11" s="14">
        <f t="shared" si="3"/>
        <v>1.1094674556213018</v>
      </c>
      <c r="W11" s="19">
        <f t="shared" si="4"/>
        <v>3.1269543464665417</v>
      </c>
      <c r="X11" s="14"/>
      <c r="Y11" s="14"/>
    </row>
    <row r="12" spans="1:33" x14ac:dyDescent="0.3">
      <c r="C12" s="3">
        <v>8</v>
      </c>
      <c r="D12" s="18">
        <f t="shared" si="5"/>
        <v>1.0606601717798212</v>
      </c>
      <c r="E12" s="14">
        <f t="shared" si="0"/>
        <v>0.95744734769797912</v>
      </c>
      <c r="F12" s="14">
        <v>0.373</v>
      </c>
      <c r="G12" s="14">
        <v>1.099</v>
      </c>
      <c r="H12" s="14">
        <v>0.185</v>
      </c>
      <c r="I12" s="14">
        <v>1.8149999999999999</v>
      </c>
      <c r="J12" s="14">
        <f t="shared" si="1"/>
        <v>0.17825035748339835</v>
      </c>
      <c r="K12" s="14">
        <f t="shared" si="2"/>
        <v>1.7517496425166015</v>
      </c>
      <c r="L12" s="14">
        <v>0.96499999999999997</v>
      </c>
      <c r="M12" s="14">
        <f t="shared" si="6"/>
        <v>0.26224988083886719</v>
      </c>
      <c r="N12" s="14">
        <v>1.1077999999999999</v>
      </c>
      <c r="O12" s="14">
        <v>2.847</v>
      </c>
      <c r="P12" s="14">
        <v>0.81979999999999997</v>
      </c>
      <c r="Q12" s="14">
        <v>2.7909999999999999</v>
      </c>
      <c r="R12" s="14">
        <v>0.38800000000000001</v>
      </c>
      <c r="S12" s="14">
        <v>5.306</v>
      </c>
      <c r="T12" s="14">
        <v>0.13600000000000001</v>
      </c>
      <c r="U12" s="14">
        <v>1.8640000000000001</v>
      </c>
      <c r="V12" s="14">
        <f t="shared" si="3"/>
        <v>1.053740779768177</v>
      </c>
      <c r="W12" s="19">
        <f t="shared" si="4"/>
        <v>3.1088082901554404</v>
      </c>
      <c r="X12" s="14"/>
      <c r="Y12" s="14"/>
    </row>
    <row r="13" spans="1:33" x14ac:dyDescent="0.3">
      <c r="C13" s="3">
        <v>9</v>
      </c>
      <c r="D13" s="18">
        <f t="shared" si="5"/>
        <v>1</v>
      </c>
      <c r="E13" s="14">
        <f t="shared" si="0"/>
        <v>0.91390970572107466</v>
      </c>
      <c r="F13" s="14">
        <v>0.33700000000000002</v>
      </c>
      <c r="G13" s="14">
        <v>1.032</v>
      </c>
      <c r="H13" s="14">
        <v>0.23899999999999999</v>
      </c>
      <c r="I13" s="14">
        <v>1.7609999999999999</v>
      </c>
      <c r="J13" s="14">
        <f t="shared" si="1"/>
        <v>0.23165673255970209</v>
      </c>
      <c r="K13" s="14">
        <f t="shared" si="2"/>
        <v>1.706943267440298</v>
      </c>
      <c r="L13" s="14">
        <v>0.96930000000000005</v>
      </c>
      <c r="M13" s="14">
        <f t="shared" si="6"/>
        <v>0.24588108914676599</v>
      </c>
      <c r="N13" s="14">
        <v>1.0942000000000001</v>
      </c>
      <c r="O13" s="14">
        <v>2.97</v>
      </c>
      <c r="P13" s="14">
        <v>0.80779999999999996</v>
      </c>
      <c r="Q13" s="14">
        <v>2.915</v>
      </c>
      <c r="R13" s="14">
        <v>0.54700000000000004</v>
      </c>
      <c r="S13" s="14">
        <v>5.3929999999999998</v>
      </c>
      <c r="T13" s="14">
        <v>0.184</v>
      </c>
      <c r="U13" s="14">
        <v>1.8160000000000001</v>
      </c>
      <c r="V13" s="14">
        <f t="shared" si="3"/>
        <v>1.0101010101010099</v>
      </c>
      <c r="W13" s="19">
        <f t="shared" si="4"/>
        <v>3.0950170225936242</v>
      </c>
      <c r="X13" s="14"/>
      <c r="Y13" s="14"/>
    </row>
    <row r="14" spans="1:33" x14ac:dyDescent="0.3">
      <c r="C14" s="3">
        <v>10</v>
      </c>
      <c r="D14" s="18">
        <f t="shared" si="5"/>
        <v>0.94868329805051377</v>
      </c>
      <c r="E14" s="14"/>
      <c r="F14" s="14">
        <v>0.308</v>
      </c>
      <c r="G14" s="14">
        <v>0.97499999999999998</v>
      </c>
      <c r="H14" s="14">
        <v>0.28399999999999997</v>
      </c>
      <c r="I14" s="14">
        <v>1.716</v>
      </c>
      <c r="J14" s="14">
        <f t="shared" si="1"/>
        <v>0.27650147227963795</v>
      </c>
      <c r="K14" s="14">
        <f t="shared" si="2"/>
        <v>1.6688985277203621</v>
      </c>
      <c r="L14" s="14">
        <v>0.97270000000000001</v>
      </c>
      <c r="M14" s="14">
        <f t="shared" si="6"/>
        <v>0.23206617590678735</v>
      </c>
      <c r="N14" s="14"/>
      <c r="O14" s="14">
        <v>3.0779999999999998</v>
      </c>
      <c r="P14" s="14">
        <v>0.79710000000000003</v>
      </c>
      <c r="Q14" s="14">
        <v>3.024</v>
      </c>
      <c r="R14" s="14">
        <v>0.68700000000000006</v>
      </c>
      <c r="S14" s="14">
        <v>5.4690000000000003</v>
      </c>
      <c r="T14" s="14">
        <v>0.223</v>
      </c>
      <c r="U14" s="14">
        <v>1.7769999999999999</v>
      </c>
      <c r="V14" s="14">
        <f t="shared" si="3"/>
        <v>0.97465886939571156</v>
      </c>
      <c r="W14" s="19">
        <f t="shared" si="4"/>
        <v>3.0841986223912818</v>
      </c>
      <c r="X14" s="14"/>
      <c r="Y14" s="14"/>
    </row>
    <row r="15" spans="1:33" x14ac:dyDescent="0.3">
      <c r="C15" s="3">
        <v>11</v>
      </c>
      <c r="D15" s="18">
        <f t="shared" si="5"/>
        <v>0.90453403373329089</v>
      </c>
      <c r="E15" s="14"/>
      <c r="F15" s="14">
        <v>0.28499999999999998</v>
      </c>
      <c r="G15" s="14">
        <v>0.92700000000000005</v>
      </c>
      <c r="H15" s="14">
        <v>0.32100000000000001</v>
      </c>
      <c r="I15" s="14">
        <v>1.679</v>
      </c>
      <c r="J15" s="14">
        <f t="shared" si="1"/>
        <v>0.31407287973348685</v>
      </c>
      <c r="K15" s="14">
        <f t="shared" si="2"/>
        <v>1.6367271202665132</v>
      </c>
      <c r="L15" s="14">
        <v>0.97540000000000004</v>
      </c>
      <c r="M15" s="14">
        <f t="shared" si="6"/>
        <v>0.22044237342217107</v>
      </c>
      <c r="N15" s="14"/>
      <c r="O15" s="14">
        <v>3.173</v>
      </c>
      <c r="P15" s="14">
        <v>0.7873</v>
      </c>
      <c r="Q15" s="14">
        <v>3.121</v>
      </c>
      <c r="R15" s="14">
        <v>0.81100000000000005</v>
      </c>
      <c r="S15" s="14">
        <v>5.5350000000000001</v>
      </c>
      <c r="T15" s="14">
        <v>0.25600000000000001</v>
      </c>
      <c r="U15" s="14">
        <v>1.744</v>
      </c>
      <c r="V15" s="14">
        <f t="shared" si="3"/>
        <v>0.94547746612039074</v>
      </c>
      <c r="W15" s="19">
        <f t="shared" si="4"/>
        <v>3.0756612671724421</v>
      </c>
      <c r="X15" s="14"/>
      <c r="Y15" s="14"/>
      <c r="AB15" s="38" t="s">
        <v>26</v>
      </c>
      <c r="AC15" s="38"/>
      <c r="AD15" s="31" t="s">
        <v>28</v>
      </c>
      <c r="AE15" s="31"/>
      <c r="AF15" s="31" t="s">
        <v>27</v>
      </c>
      <c r="AG15" s="31"/>
    </row>
    <row r="16" spans="1:33" x14ac:dyDescent="0.3">
      <c r="C16" s="3">
        <v>12</v>
      </c>
      <c r="D16" s="18">
        <f t="shared" si="5"/>
        <v>0.86602540378443871</v>
      </c>
      <c r="E16" s="14"/>
      <c r="F16" s="14">
        <v>0.26600000000000001</v>
      </c>
      <c r="G16" s="14">
        <v>0.88600000000000001</v>
      </c>
      <c r="H16" s="14">
        <v>0.35399999999999998</v>
      </c>
      <c r="I16" s="14">
        <v>1.6459999999999999</v>
      </c>
      <c r="J16" s="14">
        <f t="shared" si="1"/>
        <v>0.34618558774763519</v>
      </c>
      <c r="K16" s="14">
        <f t="shared" si="2"/>
        <v>1.6090144122523649</v>
      </c>
      <c r="L16" s="14">
        <v>0.97760000000000002</v>
      </c>
      <c r="M16" s="14">
        <f t="shared" si="6"/>
        <v>0.21047147075078829</v>
      </c>
      <c r="N16" s="14"/>
      <c r="O16" s="14">
        <v>3.258</v>
      </c>
      <c r="P16" s="14">
        <v>0.77849999999999997</v>
      </c>
      <c r="Q16" s="14">
        <v>3.2069999999999999</v>
      </c>
      <c r="R16" s="14">
        <v>0.92200000000000004</v>
      </c>
      <c r="S16" s="14">
        <v>5.5940000000000003</v>
      </c>
      <c r="T16" s="14">
        <v>0.28299999999999997</v>
      </c>
      <c r="U16" s="14">
        <v>1.7170000000000001</v>
      </c>
      <c r="V16" s="14">
        <f t="shared" si="3"/>
        <v>0.92081031307550643</v>
      </c>
      <c r="W16" s="19">
        <f t="shared" si="4"/>
        <v>3.0687397708674302</v>
      </c>
      <c r="X16" s="14"/>
      <c r="Y16" s="14"/>
      <c r="AB16" s="38"/>
      <c r="AC16" s="38"/>
      <c r="AD16" s="31"/>
      <c r="AE16" s="31"/>
      <c r="AF16" s="31"/>
      <c r="AG16" s="31"/>
    </row>
    <row r="17" spans="3:34" x14ac:dyDescent="0.3">
      <c r="C17" s="3">
        <v>13</v>
      </c>
      <c r="D17" s="18">
        <f t="shared" si="5"/>
        <v>0.83205029433784372</v>
      </c>
      <c r="E17" s="14"/>
      <c r="F17" s="14">
        <v>0.249</v>
      </c>
      <c r="G17" s="14">
        <v>0.85</v>
      </c>
      <c r="H17" s="14">
        <v>0.38200000000000001</v>
      </c>
      <c r="I17" s="14">
        <v>1.6180000000000001</v>
      </c>
      <c r="J17" s="14">
        <f t="shared" si="1"/>
        <v>0.37361063066442068</v>
      </c>
      <c r="K17" s="14">
        <f t="shared" si="2"/>
        <v>1.5851893693355794</v>
      </c>
      <c r="L17" s="14">
        <v>0.97940000000000005</v>
      </c>
      <c r="M17" s="14">
        <f t="shared" si="6"/>
        <v>0.20192978977852646</v>
      </c>
      <c r="N17" s="14"/>
      <c r="O17" s="14">
        <v>3.3359999999999999</v>
      </c>
      <c r="P17" s="14">
        <v>0.77039999999999997</v>
      </c>
      <c r="Q17" s="14">
        <v>3.2850000000000001</v>
      </c>
      <c r="R17" s="14">
        <v>1.0249999999999999</v>
      </c>
      <c r="S17" s="14">
        <v>5.6470000000000002</v>
      </c>
      <c r="T17" s="14">
        <v>0.307</v>
      </c>
      <c r="U17" s="14">
        <v>1.6930000000000001</v>
      </c>
      <c r="V17" s="14">
        <f t="shared" si="3"/>
        <v>0.89928057553956842</v>
      </c>
      <c r="W17" s="19">
        <f t="shared" si="4"/>
        <v>3.0630998570553398</v>
      </c>
      <c r="X17" s="14"/>
      <c r="Y17" s="14"/>
      <c r="AB17" s="42" t="s">
        <v>47</v>
      </c>
      <c r="AC17" s="42"/>
      <c r="AD17" s="31" t="s">
        <v>49</v>
      </c>
      <c r="AE17" s="31"/>
      <c r="AF17" s="31" t="s">
        <v>48</v>
      </c>
      <c r="AG17" s="31"/>
    </row>
    <row r="18" spans="3:34" x14ac:dyDescent="0.3">
      <c r="C18" s="3">
        <v>14</v>
      </c>
      <c r="D18" s="18">
        <f t="shared" si="5"/>
        <v>0.80178372573727319</v>
      </c>
      <c r="E18" s="14"/>
      <c r="F18" s="14">
        <v>0.23499999999999999</v>
      </c>
      <c r="G18" s="14">
        <v>0.81699999999999995</v>
      </c>
      <c r="H18" s="14">
        <v>0.40600000000000003</v>
      </c>
      <c r="I18" s="14">
        <v>1.5940000000000001</v>
      </c>
      <c r="J18" s="14">
        <f t="shared" si="1"/>
        <v>0.39897680458593421</v>
      </c>
      <c r="K18" s="14">
        <f t="shared" si="2"/>
        <v>1.5630231954140656</v>
      </c>
      <c r="L18" s="14">
        <v>0.98099999999999998</v>
      </c>
      <c r="M18" s="14">
        <f t="shared" si="6"/>
        <v>0.19400773180468858</v>
      </c>
      <c r="N18" s="14"/>
      <c r="O18" s="14">
        <v>3.407</v>
      </c>
      <c r="P18" s="14">
        <v>0.76300000000000001</v>
      </c>
      <c r="Q18" s="14">
        <v>3.3559999999999999</v>
      </c>
      <c r="R18" s="14">
        <v>1.1180000000000001</v>
      </c>
      <c r="S18" s="14">
        <v>5.6959999999999997</v>
      </c>
      <c r="T18" s="14">
        <v>0.32800000000000001</v>
      </c>
      <c r="U18" s="14">
        <v>1.6719999999999999</v>
      </c>
      <c r="V18" s="14">
        <f t="shared" si="3"/>
        <v>0.8805400645729381</v>
      </c>
      <c r="W18" s="19">
        <f t="shared" si="4"/>
        <v>3.0581039755351682</v>
      </c>
      <c r="X18" s="14"/>
      <c r="Y18" s="14"/>
      <c r="AB18" s="42"/>
      <c r="AC18" s="42"/>
      <c r="AD18" s="31"/>
      <c r="AE18" s="31"/>
      <c r="AF18" s="31"/>
      <c r="AG18" s="31"/>
    </row>
    <row r="19" spans="3:34" ht="14.4" customHeight="1" x14ac:dyDescent="0.3">
      <c r="C19" s="3">
        <v>15</v>
      </c>
      <c r="D19" s="18">
        <f t="shared" si="5"/>
        <v>0.7745966692414834</v>
      </c>
      <c r="E19" s="14"/>
      <c r="F19" s="14">
        <v>0.223</v>
      </c>
      <c r="G19" s="14">
        <v>0.78900000000000003</v>
      </c>
      <c r="H19" s="14">
        <v>0.42799999999999999</v>
      </c>
      <c r="I19" s="14">
        <v>1.5720000000000001</v>
      </c>
      <c r="J19" s="14">
        <f t="shared" si="1"/>
        <v>0.42035659537636638</v>
      </c>
      <c r="K19" s="14">
        <f t="shared" si="2"/>
        <v>1.5442434046236335</v>
      </c>
      <c r="L19" s="14">
        <v>0.98229999999999995</v>
      </c>
      <c r="M19" s="14">
        <f t="shared" si="6"/>
        <v>0.18731446820787784</v>
      </c>
      <c r="N19" s="14"/>
      <c r="O19" s="14">
        <v>3.472</v>
      </c>
      <c r="P19" s="14">
        <v>0.75619999999999998</v>
      </c>
      <c r="Q19" s="14">
        <v>3.4220000000000002</v>
      </c>
      <c r="R19" s="14">
        <v>1.2030000000000001</v>
      </c>
      <c r="S19" s="14">
        <v>5.7409999999999997</v>
      </c>
      <c r="T19" s="14">
        <v>0.34699999999999998</v>
      </c>
      <c r="U19" s="14">
        <v>1.653</v>
      </c>
      <c r="V19" s="14">
        <f t="shared" si="3"/>
        <v>0.86405529953917048</v>
      </c>
      <c r="W19" s="19">
        <f t="shared" si="4"/>
        <v>3.0540568054565815</v>
      </c>
      <c r="X19" s="14"/>
      <c r="Y19" s="14"/>
      <c r="AB19" s="29"/>
      <c r="AC19" s="29"/>
      <c r="AD19" s="30"/>
      <c r="AE19" s="30"/>
      <c r="AF19" s="30"/>
      <c r="AG19" s="30"/>
      <c r="AH19" s="26"/>
    </row>
    <row r="20" spans="3:34" ht="14.4" customHeight="1" x14ac:dyDescent="0.3">
      <c r="C20" s="3">
        <v>16</v>
      </c>
      <c r="D20" s="18">
        <f t="shared" si="5"/>
        <v>0.75</v>
      </c>
      <c r="E20" s="14"/>
      <c r="F20" s="14">
        <v>0.21199999999999999</v>
      </c>
      <c r="G20" s="14">
        <v>0.76300000000000001</v>
      </c>
      <c r="H20" s="14">
        <v>0.44800000000000001</v>
      </c>
      <c r="I20" s="14">
        <v>1.552</v>
      </c>
      <c r="J20" s="14">
        <f t="shared" si="1"/>
        <v>0.44077562243805601</v>
      </c>
      <c r="K20" s="14">
        <f t="shared" si="2"/>
        <v>1.526224377561944</v>
      </c>
      <c r="L20" s="14">
        <v>0.98350000000000004</v>
      </c>
      <c r="M20" s="14">
        <f t="shared" si="6"/>
        <v>0.18090812585398133</v>
      </c>
      <c r="N20" s="14"/>
      <c r="O20" s="14">
        <v>3.532</v>
      </c>
      <c r="P20" s="14">
        <v>0.74990000000000001</v>
      </c>
      <c r="Q20" s="14">
        <v>3.4820000000000002</v>
      </c>
      <c r="R20" s="14">
        <v>1.282</v>
      </c>
      <c r="S20" s="14">
        <v>5.782</v>
      </c>
      <c r="T20" s="14">
        <v>0.36299999999999999</v>
      </c>
      <c r="U20" s="14">
        <v>1.637</v>
      </c>
      <c r="V20" s="14">
        <f t="shared" si="3"/>
        <v>0.84937712344280858</v>
      </c>
      <c r="W20" s="19">
        <f t="shared" si="4"/>
        <v>3.0503304524656838</v>
      </c>
      <c r="X20" s="14"/>
      <c r="Y20" s="14"/>
      <c r="AB20" s="29"/>
      <c r="AC20" s="29"/>
      <c r="AD20" s="30"/>
      <c r="AE20" s="30"/>
      <c r="AF20" s="30"/>
      <c r="AG20" s="30"/>
      <c r="AH20" s="26"/>
    </row>
    <row r="21" spans="3:34" ht="14.4" customHeight="1" x14ac:dyDescent="0.3">
      <c r="C21" s="3">
        <v>17</v>
      </c>
      <c r="D21" s="18">
        <f t="shared" si="5"/>
        <v>0.72760687510899891</v>
      </c>
      <c r="E21" s="14"/>
      <c r="F21" s="14">
        <v>0.20300000000000001</v>
      </c>
      <c r="G21" s="14">
        <v>0.73899999999999999</v>
      </c>
      <c r="H21" s="14">
        <v>0.46600000000000003</v>
      </c>
      <c r="I21" s="14">
        <v>1.534</v>
      </c>
      <c r="J21" s="14">
        <f>MAX(0,L21-(I203*SQRT(1-(L21^2))))</f>
        <v>0.98450000000000004</v>
      </c>
      <c r="K21" s="14">
        <f t="shared" si="2"/>
        <v>1.510653732287436</v>
      </c>
      <c r="L21" s="14">
        <v>0.98450000000000004</v>
      </c>
      <c r="M21" s="14">
        <f t="shared" si="6"/>
        <v>0.17538457742914529</v>
      </c>
      <c r="N21" s="14"/>
      <c r="O21" s="14">
        <v>3.5880000000000001</v>
      </c>
      <c r="P21" s="14">
        <v>0.74409999999999998</v>
      </c>
      <c r="Q21" s="14">
        <v>3.5379999999999998</v>
      </c>
      <c r="R21" s="14">
        <v>1.3560000000000001</v>
      </c>
      <c r="S21" s="14">
        <v>5.82</v>
      </c>
      <c r="T21" s="14">
        <v>0.378</v>
      </c>
      <c r="U21" s="14">
        <v>1.6220000000000001</v>
      </c>
      <c r="V21" s="14">
        <f t="shared" si="3"/>
        <v>0.83612040133779264</v>
      </c>
      <c r="W21" s="19">
        <f t="shared" si="4"/>
        <v>3.0472320975114271</v>
      </c>
      <c r="X21" s="14"/>
      <c r="Y21" s="14"/>
      <c r="Z21" s="14"/>
      <c r="AB21" s="29"/>
      <c r="AC21" s="29"/>
      <c r="AD21" s="26"/>
      <c r="AE21" s="26"/>
      <c r="AF21" s="26"/>
      <c r="AG21" s="28"/>
      <c r="AH21" s="28"/>
    </row>
    <row r="22" spans="3:34" ht="14.4" customHeight="1" x14ac:dyDescent="0.3">
      <c r="C22" s="3">
        <v>18</v>
      </c>
      <c r="D22" s="18">
        <f t="shared" si="5"/>
        <v>0.70710678118654757</v>
      </c>
      <c r="E22" s="14"/>
      <c r="F22" s="14">
        <v>0.19400000000000001</v>
      </c>
      <c r="G22" s="14">
        <v>0.71799999999999997</v>
      </c>
      <c r="H22" s="14">
        <v>0.48199999999999998</v>
      </c>
      <c r="I22" s="14">
        <v>1.518</v>
      </c>
      <c r="J22" s="14">
        <f t="shared" si="1"/>
        <v>0.47463433944714084</v>
      </c>
      <c r="K22" s="14">
        <f t="shared" si="2"/>
        <v>1.4961656605528593</v>
      </c>
      <c r="L22" s="14">
        <v>0.98540000000000005</v>
      </c>
      <c r="M22" s="14">
        <f t="shared" si="6"/>
        <v>0.1702552201842864</v>
      </c>
      <c r="N22" s="14"/>
      <c r="O22" s="14">
        <v>3.64</v>
      </c>
      <c r="P22" s="14">
        <v>0.73860000000000003</v>
      </c>
      <c r="Q22" s="14">
        <v>3.5910000000000002</v>
      </c>
      <c r="R22" s="14">
        <v>1.4239999999999999</v>
      </c>
      <c r="S22" s="14">
        <v>5.8559999999999999</v>
      </c>
      <c r="T22" s="14">
        <v>0.39100000000000001</v>
      </c>
      <c r="U22" s="14">
        <v>1.6080000000000001</v>
      </c>
      <c r="V22" s="14">
        <f t="shared" si="3"/>
        <v>0.82417582417582413</v>
      </c>
      <c r="W22" s="19">
        <f t="shared" si="4"/>
        <v>3.0444489547391922</v>
      </c>
      <c r="X22" s="14"/>
      <c r="Y22" s="14"/>
      <c r="Z22" s="14"/>
      <c r="AB22" s="29"/>
      <c r="AC22" s="29"/>
      <c r="AD22" s="26"/>
      <c r="AE22" s="26"/>
      <c r="AF22" s="26"/>
      <c r="AG22" s="28"/>
      <c r="AH22" s="28"/>
    </row>
    <row r="23" spans="3:34" x14ac:dyDescent="0.3">
      <c r="C23" s="3">
        <v>19</v>
      </c>
      <c r="D23" s="18">
        <f t="shared" si="5"/>
        <v>0.68824720161168518</v>
      </c>
      <c r="E23" s="14"/>
      <c r="F23" s="14">
        <v>0.187</v>
      </c>
      <c r="G23" s="14">
        <v>0.69799999999999995</v>
      </c>
      <c r="H23" s="14">
        <v>0.497</v>
      </c>
      <c r="I23" s="14">
        <v>1.5029999999999999</v>
      </c>
      <c r="J23" s="14">
        <f t="shared" si="1"/>
        <v>0.48952501572960161</v>
      </c>
      <c r="K23" s="14">
        <f t="shared" si="2"/>
        <v>1.4828749842703983</v>
      </c>
      <c r="L23" s="14">
        <v>0.98619999999999997</v>
      </c>
      <c r="M23" s="14">
        <f t="shared" si="6"/>
        <v>0.16555832809013279</v>
      </c>
      <c r="N23" s="14"/>
      <c r="O23" s="14">
        <v>3.6890000000000001</v>
      </c>
      <c r="P23" s="14">
        <v>0.73350000000000004</v>
      </c>
      <c r="Q23" s="14">
        <v>3.64</v>
      </c>
      <c r="R23" s="14">
        <v>1.4870000000000001</v>
      </c>
      <c r="S23" s="14">
        <v>5.891</v>
      </c>
      <c r="T23" s="14">
        <v>0.40300000000000002</v>
      </c>
      <c r="U23" s="14">
        <v>1.597</v>
      </c>
      <c r="V23" s="14">
        <f t="shared" si="3"/>
        <v>0.81322851721333689</v>
      </c>
      <c r="W23" s="19">
        <f t="shared" si="4"/>
        <v>3.0419793145406611</v>
      </c>
      <c r="X23" s="14"/>
      <c r="Y23" s="14"/>
      <c r="Z23" s="14"/>
      <c r="AD23" s="27"/>
      <c r="AE23" s="27"/>
      <c r="AF23" s="27"/>
      <c r="AG23" s="27"/>
    </row>
    <row r="24" spans="3:34" x14ac:dyDescent="0.3">
      <c r="C24" s="3">
        <v>20</v>
      </c>
      <c r="D24" s="18">
        <f t="shared" si="5"/>
        <v>0.67082039324993692</v>
      </c>
      <c r="E24" s="14"/>
      <c r="F24" s="14">
        <v>0.18</v>
      </c>
      <c r="G24" s="14">
        <v>0.68</v>
      </c>
      <c r="H24" s="14">
        <v>0.51</v>
      </c>
      <c r="I24" s="14">
        <v>1.49</v>
      </c>
      <c r="J24" s="14">
        <f t="shared" si="1"/>
        <v>0.50290050619861171</v>
      </c>
      <c r="K24" s="14">
        <f t="shared" si="2"/>
        <v>1.4708994938013884</v>
      </c>
      <c r="L24" s="14">
        <v>0.9869</v>
      </c>
      <c r="M24" s="14">
        <f t="shared" si="6"/>
        <v>0.16133316460046276</v>
      </c>
      <c r="N24" s="14"/>
      <c r="O24" s="14">
        <v>3.7349999999999999</v>
      </c>
      <c r="P24" s="14">
        <v>0.72870000000000001</v>
      </c>
      <c r="Q24" s="14">
        <v>3.6859999999999999</v>
      </c>
      <c r="R24" s="14">
        <v>1.5489999999999999</v>
      </c>
      <c r="S24" s="14">
        <v>5.9210000000000003</v>
      </c>
      <c r="T24" s="14">
        <v>0.41499999999999998</v>
      </c>
      <c r="U24" s="14">
        <v>1.585</v>
      </c>
      <c r="V24" s="14">
        <f t="shared" si="3"/>
        <v>0.80321285140562249</v>
      </c>
      <c r="W24" s="19">
        <f t="shared" si="4"/>
        <v>3.039821663795724</v>
      </c>
      <c r="X24" s="14"/>
      <c r="Y24" s="14"/>
      <c r="Z24" s="14"/>
      <c r="AD24" s="27"/>
      <c r="AE24" s="27"/>
      <c r="AF24" s="26"/>
      <c r="AG24" s="26"/>
    </row>
    <row r="25" spans="3:34" x14ac:dyDescent="0.3">
      <c r="C25" s="3">
        <v>21</v>
      </c>
      <c r="D25" s="18">
        <f t="shared" si="5"/>
        <v>0.6546536707079772</v>
      </c>
      <c r="E25" s="14"/>
      <c r="F25" s="14">
        <v>0.17299999999999999</v>
      </c>
      <c r="G25" s="14">
        <v>0.66300000000000003</v>
      </c>
      <c r="H25" s="14">
        <v>0.52300000000000002</v>
      </c>
      <c r="I25" s="14">
        <v>1.4770000000000001</v>
      </c>
      <c r="J25" s="14">
        <f t="shared" si="1"/>
        <v>0.5166263701649535</v>
      </c>
      <c r="K25" s="14">
        <f t="shared" si="2"/>
        <v>1.4585736298350467</v>
      </c>
      <c r="L25" s="14">
        <v>0.98760000000000003</v>
      </c>
      <c r="M25" s="14">
        <f t="shared" si="6"/>
        <v>0.1569912099450155</v>
      </c>
      <c r="N25" s="14"/>
      <c r="O25" s="14">
        <v>3.778</v>
      </c>
      <c r="P25" s="14">
        <v>0.72719999999999996</v>
      </c>
      <c r="Q25" s="14">
        <v>3.73</v>
      </c>
      <c r="R25" s="14">
        <v>1.605</v>
      </c>
      <c r="S25" s="14">
        <v>5.9509999999999996</v>
      </c>
      <c r="T25" s="14">
        <v>0.42499999999999999</v>
      </c>
      <c r="U25" s="14">
        <v>1.575</v>
      </c>
      <c r="V25" s="14">
        <f t="shared" si="3"/>
        <v>0.79407093700370568</v>
      </c>
      <c r="W25" s="19">
        <f t="shared" si="4"/>
        <v>3.0376670716889427</v>
      </c>
      <c r="X25" s="14"/>
      <c r="Y25" s="14"/>
      <c r="Z25" s="14"/>
      <c r="AD25" s="27"/>
      <c r="AE25" s="27"/>
      <c r="AF25" s="26"/>
      <c r="AG25" s="26"/>
    </row>
    <row r="26" spans="3:34" x14ac:dyDescent="0.3">
      <c r="C26" s="3">
        <v>22</v>
      </c>
      <c r="D26" s="18">
        <f t="shared" si="5"/>
        <v>0.63960214906683133</v>
      </c>
      <c r="E26" s="14"/>
      <c r="F26" s="14">
        <v>0.16700000000000001</v>
      </c>
      <c r="G26" s="14">
        <v>0.64700000000000002</v>
      </c>
      <c r="H26" s="14">
        <v>0.53400000000000003</v>
      </c>
      <c r="I26" s="14">
        <v>1.466</v>
      </c>
      <c r="J26" s="14">
        <f t="shared" si="1"/>
        <v>0.52869282921808414</v>
      </c>
      <c r="K26" s="14">
        <f t="shared" si="2"/>
        <v>1.4477071707819158</v>
      </c>
      <c r="L26" s="14">
        <v>0.98819999999999997</v>
      </c>
      <c r="M26" s="14">
        <f t="shared" si="6"/>
        <v>0.15316905692730526</v>
      </c>
      <c r="N26" s="14"/>
      <c r="O26" s="14">
        <v>3.819</v>
      </c>
      <c r="P26" s="14">
        <v>0.71989999999999998</v>
      </c>
      <c r="Q26" s="14">
        <v>3.7709999999999999</v>
      </c>
      <c r="R26" s="14">
        <v>1.659</v>
      </c>
      <c r="S26" s="14">
        <v>5.9790000000000001</v>
      </c>
      <c r="T26" s="14">
        <v>0.434</v>
      </c>
      <c r="U26" s="14">
        <v>1.5660000000000001</v>
      </c>
      <c r="V26" s="14">
        <f t="shared" si="3"/>
        <v>0.78554595443833464</v>
      </c>
      <c r="W26" s="19">
        <f t="shared" si="4"/>
        <v>3.0358227079538556</v>
      </c>
      <c r="X26" s="14"/>
      <c r="Y26" s="14"/>
      <c r="Z26" s="14"/>
      <c r="AD26" s="27"/>
      <c r="AE26" s="27"/>
      <c r="AF26" s="26"/>
      <c r="AG26" s="26"/>
    </row>
    <row r="27" spans="3:34" x14ac:dyDescent="0.3">
      <c r="C27" s="3">
        <v>23</v>
      </c>
      <c r="D27" s="18">
        <f t="shared" si="5"/>
        <v>0.62554324217122437</v>
      </c>
      <c r="E27" s="14"/>
      <c r="F27" s="14">
        <v>0.16200000000000001</v>
      </c>
      <c r="G27" s="14">
        <v>0.63300000000000001</v>
      </c>
      <c r="H27" s="14">
        <v>0.54500000000000004</v>
      </c>
      <c r="I27" s="14">
        <v>1.4550000000000001</v>
      </c>
      <c r="J27" s="14">
        <f t="shared" si="1"/>
        <v>0.53897698524536297</v>
      </c>
      <c r="K27" s="14">
        <f t="shared" si="2"/>
        <v>1.4384230147546371</v>
      </c>
      <c r="L27" s="14">
        <v>0.98870000000000002</v>
      </c>
      <c r="M27" s="14">
        <f t="shared" si="6"/>
        <v>0.149907671584879</v>
      </c>
      <c r="N27" s="14"/>
      <c r="O27" s="14">
        <v>3.8580000000000001</v>
      </c>
      <c r="P27" s="14">
        <v>0.71589999999999998</v>
      </c>
      <c r="Q27" s="14">
        <v>3.8109999999999999</v>
      </c>
      <c r="R27" s="14">
        <v>1.71</v>
      </c>
      <c r="S27" s="14">
        <v>6.0060000000000002</v>
      </c>
      <c r="T27" s="14">
        <v>0.443</v>
      </c>
      <c r="U27" s="14">
        <v>1.5569999999999999</v>
      </c>
      <c r="V27" s="14">
        <f t="shared" si="3"/>
        <v>0.77760497667185069</v>
      </c>
      <c r="W27" s="19">
        <f t="shared" si="4"/>
        <v>3.0342874481642559</v>
      </c>
      <c r="X27" s="14"/>
      <c r="Y27" s="14"/>
      <c r="Z27" s="14"/>
      <c r="AB27" s="10" t="s">
        <v>7</v>
      </c>
      <c r="AC27" s="5" t="s">
        <v>45</v>
      </c>
      <c r="AD27" s="6"/>
      <c r="AE27" s="27"/>
      <c r="AF27" s="26"/>
      <c r="AG27" s="26"/>
    </row>
    <row r="28" spans="3:34" x14ac:dyDescent="0.3">
      <c r="C28" s="3">
        <v>24</v>
      </c>
      <c r="D28" s="18">
        <f t="shared" si="5"/>
        <v>0.61237243569579458</v>
      </c>
      <c r="E28" s="14"/>
      <c r="F28" s="14">
        <v>0.157</v>
      </c>
      <c r="G28" s="14">
        <v>0.61899999999999999</v>
      </c>
      <c r="H28" s="14">
        <v>0.55500000000000005</v>
      </c>
      <c r="I28" s="14">
        <v>1.4450000000000001</v>
      </c>
      <c r="J28" s="14">
        <f t="shared" si="1"/>
        <v>0.5494839097781381</v>
      </c>
      <c r="K28" s="14">
        <f t="shared" si="2"/>
        <v>1.4289160902218618</v>
      </c>
      <c r="L28" s="14">
        <v>0.98919999999999997</v>
      </c>
      <c r="M28" s="14">
        <f t="shared" si="6"/>
        <v>0.14657203007395395</v>
      </c>
      <c r="N28" s="14"/>
      <c r="O28" s="14">
        <v>3.895</v>
      </c>
      <c r="P28" s="14">
        <v>0.71209999999999996</v>
      </c>
      <c r="Q28" s="14">
        <v>3.847</v>
      </c>
      <c r="R28" s="14">
        <v>1.7589999999999999</v>
      </c>
      <c r="S28" s="14">
        <v>6.0309999999999997</v>
      </c>
      <c r="T28" s="14">
        <v>0.45100000000000001</v>
      </c>
      <c r="U28" s="14">
        <v>1.548</v>
      </c>
      <c r="V28" s="14">
        <f t="shared" si="3"/>
        <v>0.77021822849807442</v>
      </c>
      <c r="W28" s="19">
        <f t="shared" si="4"/>
        <v>3.0327537403962799</v>
      </c>
      <c r="X28" s="14"/>
      <c r="Y28" s="14"/>
      <c r="Z28" s="14"/>
      <c r="AB28" s="11" t="s">
        <v>8</v>
      </c>
      <c r="AC28" s="7" t="s">
        <v>46</v>
      </c>
      <c r="AD28" s="8"/>
    </row>
    <row r="29" spans="3:34" x14ac:dyDescent="0.3">
      <c r="C29" s="3">
        <v>25</v>
      </c>
      <c r="D29" s="18">
        <f>3/SQRT(C29)</f>
        <v>0.6</v>
      </c>
      <c r="E29" s="14"/>
      <c r="F29" s="14">
        <f t="shared" ref="F29:F54" si="7">3/(O29*SQRT(C29))</f>
        <v>0.15263291783261257</v>
      </c>
      <c r="G29" s="14">
        <f t="shared" ref="G29:G60" si="8">3/(L29*SQRT(C29))</f>
        <v>0.60624999999999996</v>
      </c>
      <c r="H29" s="14">
        <f t="shared" ref="H29:H60" si="9">MAX(0,1-((3/L29)*SQRT(1-(L29^2))))</f>
        <v>0.5658611253296939</v>
      </c>
      <c r="I29" s="14">
        <f t="shared" ref="I29:I60" si="10">1+((3/L29)*SQRT(1-(L29^2)))</f>
        <v>1.4341388746703061</v>
      </c>
      <c r="J29" s="14">
        <f t="shared" si="1"/>
        <v>0.56002750548093427</v>
      </c>
      <c r="K29" s="14">
        <f t="shared" si="2"/>
        <v>1.4193539378180349</v>
      </c>
      <c r="L29" s="14">
        <f t="shared" ref="L29:L60" si="11">(4*(C29-1))/((4*C29)-3)</f>
        <v>0.98969072164948457</v>
      </c>
      <c r="M29" s="14">
        <f>SQRT(1-(L29^2))</f>
        <v>0.14322107205618345</v>
      </c>
      <c r="N29" s="14"/>
      <c r="O29" s="14">
        <v>3.931</v>
      </c>
      <c r="P29" s="14">
        <v>0.70840000000000003</v>
      </c>
      <c r="Q29" s="14">
        <v>3.883</v>
      </c>
      <c r="R29" s="14">
        <f t="shared" ref="R29:R54" si="12">MAX(0,O29-(3*P29))</f>
        <v>1.8058000000000001</v>
      </c>
      <c r="S29" s="14">
        <f t="shared" ref="S29:S54" si="13">O29+(3*P29)</f>
        <v>6.0562000000000005</v>
      </c>
      <c r="T29" s="14">
        <f t="shared" ref="T29:T54" si="14">MAX(0,1-(3*(P29/O29)))</f>
        <v>0.45937420503688631</v>
      </c>
      <c r="U29" s="14">
        <f>1+(3*(P29/O29))</f>
        <v>1.5406257949631137</v>
      </c>
      <c r="V29" s="14">
        <f t="shared" si="3"/>
        <v>0.76316458916306285</v>
      </c>
      <c r="W29" s="19">
        <f t="shared" si="4"/>
        <v>3.03125</v>
      </c>
      <c r="X29" s="14"/>
      <c r="Y29" s="14"/>
      <c r="Z29" s="14"/>
    </row>
    <row r="30" spans="3:34" x14ac:dyDescent="0.3">
      <c r="C30" s="3">
        <v>26</v>
      </c>
      <c r="D30" s="18">
        <f t="shared" ref="D30:D93" si="15">3/SQRT(C30)</f>
        <v>0.58834840541455213</v>
      </c>
      <c r="E30" s="14"/>
      <c r="F30" s="15">
        <f>3/(O30*SQRT(C30))</f>
        <v>0.14838547425335488</v>
      </c>
      <c r="G30" s="14">
        <f t="shared" si="8"/>
        <v>0.59423188946869765</v>
      </c>
      <c r="H30" s="14">
        <f t="shared" si="9"/>
        <v>0.57467659363726464</v>
      </c>
      <c r="I30" s="14">
        <f t="shared" si="10"/>
        <v>1.4253234063627354</v>
      </c>
      <c r="J30" s="14">
        <f t="shared" si="1"/>
        <v>0.56898672637352932</v>
      </c>
      <c r="K30" s="14">
        <f t="shared" si="2"/>
        <v>1.4112112934284509</v>
      </c>
      <c r="L30" s="14">
        <f t="shared" si="11"/>
        <v>0.99009900990099009</v>
      </c>
      <c r="M30" s="14">
        <f t="shared" ref="M30:M93" si="16">SQRT(1-(L30^2))</f>
        <v>0.14037076117582026</v>
      </c>
      <c r="N30" s="14"/>
      <c r="O30" s="15">
        <v>3.9649999999999999</v>
      </c>
      <c r="P30" s="15">
        <f>0.80818 - (0.0051871*C30) + (0.00005098*(C30^2)) - (0.00000019*C30^2)</f>
        <v>0.70764943999999996</v>
      </c>
      <c r="Q30" s="15">
        <f>2.88606 + (0.051313*C30) - (0.00049243*(C30^2)) + (0.00000188*(C30^3))</f>
        <v>3.9203581999999999</v>
      </c>
      <c r="R30" s="15">
        <f t="shared" si="12"/>
        <v>1.84205168</v>
      </c>
      <c r="S30" s="15">
        <f t="shared" si="13"/>
        <v>6.0879483199999997</v>
      </c>
      <c r="T30" s="15">
        <f t="shared" si="14"/>
        <v>0.46457797730138717</v>
      </c>
      <c r="U30" s="15">
        <f t="shared" ref="U29:U54" si="17">1+(3*(P30/O30))</f>
        <v>1.5354220226986128</v>
      </c>
      <c r="V30" s="15">
        <f t="shared" si="3"/>
        <v>0.75662042875157631</v>
      </c>
      <c r="W30" s="19">
        <f t="shared" si="4"/>
        <v>3.0300000000000002</v>
      </c>
      <c r="X30" s="14"/>
      <c r="Y30" s="14"/>
      <c r="Z30" s="14"/>
      <c r="AB30" s="38" t="s">
        <v>29</v>
      </c>
      <c r="AC30" s="38"/>
      <c r="AD30" s="31" t="s">
        <v>37</v>
      </c>
      <c r="AE30" s="31"/>
      <c r="AF30" s="31"/>
      <c r="AG30" s="31"/>
    </row>
    <row r="31" spans="3:34" x14ac:dyDescent="0.3">
      <c r="C31" s="3">
        <v>27</v>
      </c>
      <c r="D31" s="18">
        <f t="shared" si="15"/>
        <v>0.57735026918962573</v>
      </c>
      <c r="E31" s="14"/>
      <c r="F31" s="15">
        <f t="shared" si="7"/>
        <v>0.1444459017236992</v>
      </c>
      <c r="G31" s="14">
        <f t="shared" si="8"/>
        <v>0.58290171408567992</v>
      </c>
      <c r="H31" s="14">
        <f t="shared" si="9"/>
        <v>0.58297599149612744</v>
      </c>
      <c r="I31" s="14">
        <f t="shared" si="10"/>
        <v>1.4170240085038726</v>
      </c>
      <c r="J31" s="14">
        <f t="shared" si="1"/>
        <v>0.57742383919616436</v>
      </c>
      <c r="K31" s="14">
        <f t="shared" si="2"/>
        <v>1.4035285417562167</v>
      </c>
      <c r="L31" s="14">
        <f t="shared" si="11"/>
        <v>0.99047619047619051</v>
      </c>
      <c r="M31" s="14">
        <f t="shared" si="16"/>
        <v>0.13768411709334205</v>
      </c>
      <c r="N31" s="14"/>
      <c r="O31" s="15">
        <v>3.9969999999999999</v>
      </c>
      <c r="P31" s="15">
        <f t="shared" ref="P31:P54" si="18">0.80818 - (0.0051871*C31) + (0.00005098*(C31^2)) - (0.00000019*C31^2)</f>
        <v>0.70515421</v>
      </c>
      <c r="Q31" s="15">
        <f t="shared" ref="Q31:Q54" si="19">2.88606 + (0.051313*C31) - (0.00049243*(C31^2)) + (0.00000188*(C31^3))</f>
        <v>3.9495335700000003</v>
      </c>
      <c r="R31" s="15">
        <f t="shared" si="12"/>
        <v>1.8815373699999998</v>
      </c>
      <c r="S31" s="15">
        <f t="shared" si="13"/>
        <v>6.1124626299999996</v>
      </c>
      <c r="T31" s="15">
        <f t="shared" si="14"/>
        <v>0.47073739554665994</v>
      </c>
      <c r="U31" s="15">
        <f t="shared" si="17"/>
        <v>1.5292626044533399</v>
      </c>
      <c r="V31" s="15">
        <f t="shared" si="3"/>
        <v>0.75056292219164378</v>
      </c>
      <c r="W31" s="19">
        <f t="shared" si="4"/>
        <v>3.0288461538461537</v>
      </c>
      <c r="X31" s="14"/>
      <c r="Y31" s="14"/>
      <c r="Z31" s="14"/>
      <c r="AB31" s="38"/>
      <c r="AC31" s="38"/>
      <c r="AD31" s="31"/>
      <c r="AE31" s="31"/>
      <c r="AF31" s="31"/>
      <c r="AG31" s="31"/>
    </row>
    <row r="32" spans="3:34" x14ac:dyDescent="0.3">
      <c r="C32" s="3">
        <v>28</v>
      </c>
      <c r="D32" s="18">
        <f t="shared" si="15"/>
        <v>0.56694670951384085</v>
      </c>
      <c r="E32" s="14"/>
      <c r="F32" s="15">
        <f t="shared" si="7"/>
        <v>0.14075141745626635</v>
      </c>
      <c r="G32" s="14">
        <f t="shared" si="8"/>
        <v>0.57219621608341342</v>
      </c>
      <c r="H32" s="14">
        <f t="shared" si="9"/>
        <v>0.59080778159288339</v>
      </c>
      <c r="I32" s="14">
        <f t="shared" si="10"/>
        <v>1.4091922184071166</v>
      </c>
      <c r="J32" s="14">
        <f t="shared" si="1"/>
        <v>0.58538752671588457</v>
      </c>
      <c r="K32" s="14">
        <f t="shared" si="2"/>
        <v>1.3962638494309045</v>
      </c>
      <c r="L32" s="14">
        <f t="shared" si="11"/>
        <v>0.99082568807339455</v>
      </c>
      <c r="M32" s="14">
        <f t="shared" si="16"/>
        <v>0.13514605378583666</v>
      </c>
      <c r="N32" s="14"/>
      <c r="O32" s="15">
        <v>4.0279999999999996</v>
      </c>
      <c r="P32" s="15">
        <f t="shared" si="18"/>
        <v>0.70276055999999998</v>
      </c>
      <c r="Q32" s="15">
        <f t="shared" si="19"/>
        <v>3.9780286399999998</v>
      </c>
      <c r="R32" s="15">
        <f t="shared" si="12"/>
        <v>1.9197183199999994</v>
      </c>
      <c r="S32" s="15">
        <f t="shared" si="13"/>
        <v>6.1362816799999997</v>
      </c>
      <c r="T32" s="15">
        <f t="shared" si="14"/>
        <v>0.4765934260178748</v>
      </c>
      <c r="U32" s="15">
        <f t="shared" si="17"/>
        <v>1.5234065739821252</v>
      </c>
      <c r="V32" s="15">
        <f t="shared" si="3"/>
        <v>0.74478649453823242</v>
      </c>
      <c r="W32" s="19">
        <f t="shared" si="4"/>
        <v>3.0277777777777777</v>
      </c>
      <c r="X32" s="14"/>
      <c r="Y32" s="14"/>
      <c r="Z32" s="14"/>
      <c r="AB32" s="38" t="s">
        <v>30</v>
      </c>
      <c r="AC32" s="38"/>
      <c r="AD32" s="31" t="s">
        <v>38</v>
      </c>
      <c r="AE32" s="31"/>
      <c r="AF32" s="31"/>
      <c r="AG32" s="31"/>
    </row>
    <row r="33" spans="3:33" x14ac:dyDescent="0.3">
      <c r="C33" s="3">
        <v>29</v>
      </c>
      <c r="D33" s="18">
        <f t="shared" si="15"/>
        <v>0.55708601453115558</v>
      </c>
      <c r="E33" s="14"/>
      <c r="F33" s="15">
        <f t="shared" si="7"/>
        <v>0.13728093014567661</v>
      </c>
      <c r="G33" s="14">
        <f t="shared" si="8"/>
        <v>0.56205999680375529</v>
      </c>
      <c r="H33" s="14">
        <f t="shared" si="9"/>
        <v>0.59821428571428581</v>
      </c>
      <c r="I33" s="14">
        <f t="shared" si="10"/>
        <v>1.4017857142857142</v>
      </c>
      <c r="J33" s="14">
        <f t="shared" si="1"/>
        <v>0.59292035398230092</v>
      </c>
      <c r="K33" s="14">
        <f t="shared" si="2"/>
        <v>1.3893805309734513</v>
      </c>
      <c r="L33" s="14">
        <f t="shared" si="11"/>
        <v>0.99115044247787609</v>
      </c>
      <c r="M33" s="14">
        <f t="shared" si="16"/>
        <v>0.13274336283185839</v>
      </c>
      <c r="N33" s="14"/>
      <c r="O33" s="15">
        <v>4.0579999999999998</v>
      </c>
      <c r="P33" s="15">
        <f t="shared" si="18"/>
        <v>0.70046849</v>
      </c>
      <c r="Q33" s="15">
        <f t="shared" si="19"/>
        <v>4.0058546900000005</v>
      </c>
      <c r="R33" s="15">
        <f t="shared" si="12"/>
        <v>1.9565945299999998</v>
      </c>
      <c r="S33" s="15">
        <f t="shared" si="13"/>
        <v>6.1594054699999994</v>
      </c>
      <c r="T33" s="15">
        <f t="shared" si="14"/>
        <v>0.48215735091177914</v>
      </c>
      <c r="U33" s="15">
        <f t="shared" si="17"/>
        <v>1.5178426490882209</v>
      </c>
      <c r="V33" s="15">
        <f t="shared" si="3"/>
        <v>0.73928043371118779</v>
      </c>
      <c r="W33" s="19">
        <f t="shared" si="4"/>
        <v>3.0267857142857144</v>
      </c>
      <c r="X33" s="14"/>
      <c r="Y33" s="14"/>
      <c r="Z33" s="14"/>
      <c r="AB33" s="38"/>
      <c r="AC33" s="38"/>
      <c r="AD33" s="31"/>
      <c r="AE33" s="31"/>
      <c r="AF33" s="31"/>
      <c r="AG33" s="31"/>
    </row>
    <row r="34" spans="3:33" x14ac:dyDescent="0.3">
      <c r="C34" s="3">
        <v>30</v>
      </c>
      <c r="D34" s="18">
        <f t="shared" si="15"/>
        <v>0.54772255750516607</v>
      </c>
      <c r="E34" s="14"/>
      <c r="F34" s="15">
        <f t="shared" si="7"/>
        <v>0.13404859459255164</v>
      </c>
      <c r="G34" s="14">
        <f t="shared" si="8"/>
        <v>0.55244430369055553</v>
      </c>
      <c r="H34" s="14">
        <f t="shared" si="9"/>
        <v>0.6052326502808516</v>
      </c>
      <c r="I34" s="14">
        <f t="shared" si="10"/>
        <v>1.3947673497191484</v>
      </c>
      <c r="J34" s="14">
        <f t="shared" si="1"/>
        <v>0.60005972164597265</v>
      </c>
      <c r="K34" s="14">
        <f t="shared" si="2"/>
        <v>1.3828462612600103</v>
      </c>
      <c r="L34" s="14">
        <f t="shared" si="11"/>
        <v>0.99145299145299148</v>
      </c>
      <c r="M34" s="14">
        <f t="shared" si="16"/>
        <v>0.13046442326900629</v>
      </c>
      <c r="N34" s="14"/>
      <c r="O34" s="15">
        <v>4.0860000000000003</v>
      </c>
      <c r="P34" s="15">
        <f t="shared" si="18"/>
        <v>0.69827799999999995</v>
      </c>
      <c r="Q34" s="15">
        <f t="shared" si="19"/>
        <v>4.033023</v>
      </c>
      <c r="R34" s="15">
        <f t="shared" si="12"/>
        <v>1.9911660000000007</v>
      </c>
      <c r="S34" s="15">
        <f t="shared" si="13"/>
        <v>6.1808339999999999</v>
      </c>
      <c r="T34" s="15">
        <f t="shared" si="14"/>
        <v>0.48731424375917776</v>
      </c>
      <c r="U34" s="15">
        <f t="shared" si="17"/>
        <v>1.5126857562408222</v>
      </c>
      <c r="V34" s="15">
        <f t="shared" si="3"/>
        <v>0.73421439060205573</v>
      </c>
      <c r="W34" s="19">
        <f t="shared" si="4"/>
        <v>3.0258620689655173</v>
      </c>
      <c r="X34" s="14"/>
      <c r="Y34" s="14"/>
      <c r="Z34" s="14"/>
      <c r="AB34" s="38" t="s">
        <v>31</v>
      </c>
      <c r="AC34" s="38"/>
      <c r="AD34" s="31" t="s">
        <v>39</v>
      </c>
      <c r="AE34" s="31"/>
      <c r="AF34" s="31"/>
      <c r="AG34" s="31"/>
    </row>
    <row r="35" spans="3:33" x14ac:dyDescent="0.3">
      <c r="C35" s="3">
        <v>31</v>
      </c>
      <c r="D35" s="18">
        <f t="shared" si="15"/>
        <v>0.5388159060803247</v>
      </c>
      <c r="E35" s="14"/>
      <c r="F35" s="15">
        <f t="shared" si="7"/>
        <v>0.13100313787510934</v>
      </c>
      <c r="G35" s="14">
        <f t="shared" si="8"/>
        <v>0.54330603863099414</v>
      </c>
      <c r="H35" s="14">
        <f t="shared" si="9"/>
        <v>0.61189563259349966</v>
      </c>
      <c r="I35" s="14">
        <f t="shared" si="10"/>
        <v>1.3881043674065003</v>
      </c>
      <c r="J35" s="14">
        <f t="shared" si="1"/>
        <v>0.60683864389437991</v>
      </c>
      <c r="K35" s="14">
        <f t="shared" si="2"/>
        <v>1.3766324304857855</v>
      </c>
      <c r="L35" s="14">
        <f t="shared" si="11"/>
        <v>0.99173553719008267</v>
      </c>
      <c r="M35" s="14">
        <f t="shared" si="16"/>
        <v>0.12829896443190092</v>
      </c>
      <c r="N35" s="14"/>
      <c r="O35" s="15">
        <v>4.1130000000000004</v>
      </c>
      <c r="P35" s="15">
        <f t="shared" si="18"/>
        <v>0.69618909000000007</v>
      </c>
      <c r="Q35" s="15">
        <f t="shared" si="19"/>
        <v>4.05954485</v>
      </c>
      <c r="R35" s="15">
        <f t="shared" si="12"/>
        <v>2.02443273</v>
      </c>
      <c r="S35" s="15">
        <f t="shared" si="13"/>
        <v>6.2015672700000009</v>
      </c>
      <c r="T35" s="15">
        <f t="shared" si="14"/>
        <v>0.4922034354485777</v>
      </c>
      <c r="U35" s="15">
        <f t="shared" si="17"/>
        <v>1.5077965645514224</v>
      </c>
      <c r="V35" s="15">
        <f t="shared" si="3"/>
        <v>0.72939460247994159</v>
      </c>
      <c r="W35" s="19">
        <f t="shared" si="4"/>
        <v>3.0249999999999999</v>
      </c>
      <c r="X35" s="14"/>
      <c r="Y35" s="14"/>
      <c r="Z35" s="14"/>
      <c r="AB35" s="38"/>
      <c r="AC35" s="38"/>
      <c r="AD35" s="31"/>
      <c r="AE35" s="31"/>
      <c r="AF35" s="31"/>
      <c r="AG35" s="31"/>
    </row>
    <row r="36" spans="3:33" x14ac:dyDescent="0.3">
      <c r="C36" s="3">
        <v>32</v>
      </c>
      <c r="D36" s="18">
        <f t="shared" si="15"/>
        <v>0.5303300858899106</v>
      </c>
      <c r="E36" s="14"/>
      <c r="F36" s="15">
        <f t="shared" si="7"/>
        <v>0.12813000383906997</v>
      </c>
      <c r="G36" s="14">
        <f t="shared" si="8"/>
        <v>0.53460694142128085</v>
      </c>
      <c r="H36" s="14">
        <f t="shared" si="9"/>
        <v>0.61823224585339842</v>
      </c>
      <c r="I36" s="14">
        <f t="shared" si="10"/>
        <v>1.3817677541466016</v>
      </c>
      <c r="J36" s="14">
        <f t="shared" si="1"/>
        <v>0.6132863878865713</v>
      </c>
      <c r="K36" s="14">
        <f t="shared" si="2"/>
        <v>1.3707136121134287</v>
      </c>
      <c r="L36" s="14">
        <f t="shared" si="11"/>
        <v>0.99199999999999999</v>
      </c>
      <c r="M36" s="14">
        <f t="shared" si="16"/>
        <v>0.12623787070447623</v>
      </c>
      <c r="N36" s="14"/>
      <c r="O36" s="15">
        <v>4.1390000000000002</v>
      </c>
      <c r="P36" s="15">
        <f t="shared" si="18"/>
        <v>0.69420176000000011</v>
      </c>
      <c r="Q36" s="15">
        <f t="shared" si="19"/>
        <v>4.0854315200000002</v>
      </c>
      <c r="R36" s="15">
        <f t="shared" si="12"/>
        <v>2.0563947200000001</v>
      </c>
      <c r="S36" s="15">
        <f t="shared" si="13"/>
        <v>6.2216052800000003</v>
      </c>
      <c r="T36" s="15">
        <f t="shared" si="14"/>
        <v>0.49683370862527176</v>
      </c>
      <c r="U36" s="15">
        <f t="shared" si="17"/>
        <v>1.5031662913747281</v>
      </c>
      <c r="V36" s="15">
        <f t="shared" si="3"/>
        <v>0.72481275670451795</v>
      </c>
      <c r="W36" s="19">
        <f t="shared" si="4"/>
        <v>3.024193548387097</v>
      </c>
      <c r="X36" s="14"/>
      <c r="Y36" s="14"/>
      <c r="Z36" s="14"/>
      <c r="AB36" s="38" t="s">
        <v>36</v>
      </c>
      <c r="AC36" s="38"/>
      <c r="AD36" s="31" t="s">
        <v>40</v>
      </c>
      <c r="AE36" s="31"/>
      <c r="AF36" s="31"/>
      <c r="AG36" s="31"/>
    </row>
    <row r="37" spans="3:33" x14ac:dyDescent="0.3">
      <c r="C37" s="3">
        <v>33</v>
      </c>
      <c r="D37" s="18">
        <f t="shared" si="15"/>
        <v>0.5222329678670935</v>
      </c>
      <c r="E37" s="14"/>
      <c r="F37" s="15">
        <f t="shared" si="7"/>
        <v>0.1254161786424336</v>
      </c>
      <c r="G37" s="14">
        <f t="shared" si="8"/>
        <v>0.5263129129285552</v>
      </c>
      <c r="H37" s="14">
        <f t="shared" si="9"/>
        <v>0.62426829198715461</v>
      </c>
      <c r="I37" s="14">
        <f t="shared" si="10"/>
        <v>1.3757317080128453</v>
      </c>
      <c r="J37" s="14">
        <f t="shared" si="1"/>
        <v>0.61942900290198288</v>
      </c>
      <c r="K37" s="14">
        <f t="shared" si="2"/>
        <v>1.3650671211290248</v>
      </c>
      <c r="L37" s="14">
        <f t="shared" si="11"/>
        <v>0.99224806201550386</v>
      </c>
      <c r="M37" s="14">
        <f t="shared" si="16"/>
        <v>0.12427301970450701</v>
      </c>
      <c r="N37" s="14"/>
      <c r="O37" s="15">
        <v>4.1639999999999997</v>
      </c>
      <c r="P37" s="15">
        <f t="shared" si="18"/>
        <v>0.69231601000000009</v>
      </c>
      <c r="Q37" s="15">
        <f t="shared" si="19"/>
        <v>4.1106942899999996</v>
      </c>
      <c r="R37" s="15">
        <f t="shared" si="12"/>
        <v>2.0870519699999992</v>
      </c>
      <c r="S37" s="15">
        <f t="shared" si="13"/>
        <v>6.2409480300000002</v>
      </c>
      <c r="T37" s="15">
        <f t="shared" si="14"/>
        <v>0.50121324927953881</v>
      </c>
      <c r="U37" s="15">
        <f t="shared" si="17"/>
        <v>1.4987867507204613</v>
      </c>
      <c r="V37" s="15">
        <f t="shared" si="3"/>
        <v>0.72046109510086465</v>
      </c>
      <c r="W37" s="19">
        <f t="shared" si="4"/>
        <v>3.0234375</v>
      </c>
      <c r="X37" s="14"/>
      <c r="Y37" s="14"/>
      <c r="Z37" s="14"/>
      <c r="AB37" s="38"/>
      <c r="AC37" s="38"/>
      <c r="AD37" s="31"/>
      <c r="AE37" s="31"/>
      <c r="AF37" s="31"/>
      <c r="AG37" s="31"/>
    </row>
    <row r="38" spans="3:33" x14ac:dyDescent="0.3">
      <c r="C38" s="3">
        <v>34</v>
      </c>
      <c r="D38" s="18">
        <f t="shared" si="15"/>
        <v>0.51449575542752646</v>
      </c>
      <c r="E38" s="14"/>
      <c r="F38" s="15">
        <f t="shared" si="7"/>
        <v>0.12282066255133123</v>
      </c>
      <c r="G38" s="14">
        <f t="shared" si="8"/>
        <v>0.51839345054440167</v>
      </c>
      <c r="H38" s="14">
        <f t="shared" si="9"/>
        <v>0.63002680463409588</v>
      </c>
      <c r="I38" s="14">
        <f t="shared" si="10"/>
        <v>1.3699731953659042</v>
      </c>
      <c r="J38" s="14">
        <f t="shared" ref="J38:J69" si="20">MAX(0,L38-(3*SQRT(1-(L38^2))))</f>
        <v>0.62528976099023048</v>
      </c>
      <c r="K38" s="14">
        <f t="shared" ref="K38:K69" si="21">L38+(3*SQRT(1-(L38^2)))</f>
        <v>1.3596726450248071</v>
      </c>
      <c r="L38" s="14">
        <f t="shared" si="11"/>
        <v>0.99248120300751874</v>
      </c>
      <c r="M38" s="14">
        <f t="shared" si="16"/>
        <v>0.1223971473390961</v>
      </c>
      <c r="N38" s="14"/>
      <c r="O38" s="15">
        <v>4.1890000000000001</v>
      </c>
      <c r="P38" s="15">
        <f t="shared" si="18"/>
        <v>0.69053184000000001</v>
      </c>
      <c r="Q38" s="15">
        <f t="shared" si="19"/>
        <v>4.1353444399999999</v>
      </c>
      <c r="R38" s="15">
        <f t="shared" si="12"/>
        <v>2.1174044800000003</v>
      </c>
      <c r="S38" s="15">
        <f t="shared" si="13"/>
        <v>6.2605955199999999</v>
      </c>
      <c r="T38" s="15">
        <f t="shared" si="14"/>
        <v>0.50546776796371451</v>
      </c>
      <c r="U38" s="15">
        <f t="shared" si="17"/>
        <v>1.4945322320362855</v>
      </c>
      <c r="V38" s="15">
        <f t="shared" ref="V38:V54" si="22">3/O38</f>
        <v>0.71616137502984001</v>
      </c>
      <c r="W38" s="19">
        <f t="shared" ref="W38:W69" si="23">3/L38</f>
        <v>3.0227272727272729</v>
      </c>
      <c r="X38" s="14"/>
      <c r="Y38" s="14"/>
      <c r="Z38" s="14"/>
      <c r="AB38" s="38" t="s">
        <v>32</v>
      </c>
      <c r="AC38" s="38"/>
      <c r="AD38" s="31" t="s">
        <v>44</v>
      </c>
      <c r="AE38" s="31"/>
      <c r="AF38" s="31"/>
      <c r="AG38" s="31"/>
    </row>
    <row r="39" spans="3:33" x14ac:dyDescent="0.3">
      <c r="C39" s="3">
        <v>35</v>
      </c>
      <c r="D39" s="18">
        <f t="shared" si="15"/>
        <v>0.50709255283710997</v>
      </c>
      <c r="E39" s="14"/>
      <c r="F39" s="15">
        <f t="shared" si="7"/>
        <v>0.12036376758535722</v>
      </c>
      <c r="G39" s="14">
        <f t="shared" si="8"/>
        <v>0.51082117454914744</v>
      </c>
      <c r="H39" s="14">
        <f t="shared" si="9"/>
        <v>0.63552841966489004</v>
      </c>
      <c r="I39" s="14">
        <f t="shared" si="10"/>
        <v>1.36447158033511</v>
      </c>
      <c r="J39" s="14">
        <f t="shared" si="20"/>
        <v>0.63088952609069371</v>
      </c>
      <c r="K39" s="14">
        <f t="shared" si="21"/>
        <v>1.3545119337633209</v>
      </c>
      <c r="L39" s="14">
        <f t="shared" si="11"/>
        <v>0.99270072992700731</v>
      </c>
      <c r="M39" s="14">
        <f t="shared" si="16"/>
        <v>0.12060373461210452</v>
      </c>
      <c r="N39" s="14"/>
      <c r="O39" s="15">
        <v>4.2130000000000001</v>
      </c>
      <c r="P39" s="15">
        <f t="shared" si="18"/>
        <v>0.68884924999999997</v>
      </c>
      <c r="Q39" s="15">
        <f t="shared" si="19"/>
        <v>4.1593932499999999</v>
      </c>
      <c r="R39" s="15">
        <f t="shared" si="12"/>
        <v>2.1464522500000003</v>
      </c>
      <c r="S39" s="15">
        <f t="shared" si="13"/>
        <v>6.2795477499999999</v>
      </c>
      <c r="T39" s="15">
        <f t="shared" si="14"/>
        <v>0.50948308806076437</v>
      </c>
      <c r="U39" s="15">
        <f t="shared" si="17"/>
        <v>1.4905169119392356</v>
      </c>
      <c r="V39" s="15">
        <f t="shared" si="22"/>
        <v>0.71208165202943274</v>
      </c>
      <c r="W39" s="19">
        <f t="shared" si="23"/>
        <v>3.0220588235294117</v>
      </c>
      <c r="X39" s="14"/>
      <c r="Y39" s="14"/>
      <c r="Z39" s="14"/>
      <c r="AB39" s="38"/>
      <c r="AC39" s="38"/>
      <c r="AD39" s="31"/>
      <c r="AE39" s="31"/>
      <c r="AF39" s="31"/>
      <c r="AG39" s="31"/>
    </row>
    <row r="40" spans="3:33" x14ac:dyDescent="0.3">
      <c r="C40" s="3">
        <v>36</v>
      </c>
      <c r="D40" s="18">
        <f t="shared" si="15"/>
        <v>0.5</v>
      </c>
      <c r="E40" s="14"/>
      <c r="F40" s="15">
        <f t="shared" si="7"/>
        <v>0.11803588290840417</v>
      </c>
      <c r="G40" s="14">
        <f t="shared" si="8"/>
        <v>0.50357142857142856</v>
      </c>
      <c r="H40" s="14">
        <f t="shared" si="9"/>
        <v>0.64079168683770993</v>
      </c>
      <c r="I40" s="14">
        <f t="shared" si="10"/>
        <v>1.3592083131622901</v>
      </c>
      <c r="J40" s="14">
        <f t="shared" si="20"/>
        <v>0.63624706494524386</v>
      </c>
      <c r="K40" s="14">
        <f t="shared" si="21"/>
        <v>1.3495685378916356</v>
      </c>
      <c r="L40" s="14">
        <f t="shared" si="11"/>
        <v>0.99290780141843971</v>
      </c>
      <c r="M40" s="14">
        <f t="shared" si="16"/>
        <v>0.11888691215773196</v>
      </c>
      <c r="N40" s="14"/>
      <c r="O40" s="15">
        <v>4.2359999999999998</v>
      </c>
      <c r="P40" s="15">
        <f t="shared" si="18"/>
        <v>0.68726824000000009</v>
      </c>
      <c r="Q40" s="15">
        <f t="shared" si="19"/>
        <v>4.1828520000000005</v>
      </c>
      <c r="R40" s="15">
        <f t="shared" si="12"/>
        <v>2.1741952799999993</v>
      </c>
      <c r="S40" s="15">
        <f t="shared" si="13"/>
        <v>6.2978047200000002</v>
      </c>
      <c r="T40" s="15">
        <f t="shared" si="14"/>
        <v>0.51326611898016983</v>
      </c>
      <c r="U40" s="15">
        <f t="shared" si="17"/>
        <v>1.4867338810198301</v>
      </c>
      <c r="V40" s="15">
        <f t="shared" si="22"/>
        <v>0.708215297450425</v>
      </c>
      <c r="W40" s="19">
        <f t="shared" si="23"/>
        <v>3.0214285714285714</v>
      </c>
      <c r="X40" s="14"/>
      <c r="Y40" s="14"/>
      <c r="Z40" s="14"/>
      <c r="AB40" s="38" t="s">
        <v>33</v>
      </c>
      <c r="AC40" s="38"/>
      <c r="AD40" s="31" t="s">
        <v>43</v>
      </c>
      <c r="AE40" s="31"/>
      <c r="AF40" s="31"/>
      <c r="AG40" s="31"/>
    </row>
    <row r="41" spans="3:33" x14ac:dyDescent="0.3">
      <c r="C41" s="3">
        <v>37</v>
      </c>
      <c r="D41" s="18">
        <f t="shared" si="15"/>
        <v>0.49319696191607187</v>
      </c>
      <c r="E41" s="14"/>
      <c r="F41" s="15">
        <f t="shared" si="7"/>
        <v>0.11582831421232313</v>
      </c>
      <c r="G41" s="14">
        <f t="shared" si="8"/>
        <v>0.49662194081826683</v>
      </c>
      <c r="H41" s="14">
        <f t="shared" si="9"/>
        <v>0.64583333333333304</v>
      </c>
      <c r="I41" s="14">
        <f t="shared" si="10"/>
        <v>1.354166666666667</v>
      </c>
      <c r="J41" s="14">
        <f t="shared" si="20"/>
        <v>0.64137931034482731</v>
      </c>
      <c r="K41" s="14">
        <f t="shared" si="21"/>
        <v>1.3448275862068968</v>
      </c>
      <c r="L41" s="14">
        <f t="shared" si="11"/>
        <v>0.99310344827586206</v>
      </c>
      <c r="M41" s="14">
        <f t="shared" si="16"/>
        <v>0.11724137931034494</v>
      </c>
      <c r="N41" s="14"/>
      <c r="O41" s="15">
        <v>4.258</v>
      </c>
      <c r="P41" s="15">
        <f t="shared" si="18"/>
        <v>0.68578880999999992</v>
      </c>
      <c r="Q41" s="15">
        <f t="shared" si="19"/>
        <v>4.2057319699999995</v>
      </c>
      <c r="R41" s="15">
        <f t="shared" si="12"/>
        <v>2.2006335700000004</v>
      </c>
      <c r="S41" s="15">
        <f t="shared" si="13"/>
        <v>6.3153664299999992</v>
      </c>
      <c r="T41" s="15">
        <f t="shared" si="14"/>
        <v>0.51682329027712548</v>
      </c>
      <c r="U41" s="15">
        <f t="shared" si="17"/>
        <v>1.4831767097228745</v>
      </c>
      <c r="V41" s="15">
        <f t="shared" si="22"/>
        <v>0.70455612963832781</v>
      </c>
      <c r="W41" s="19">
        <f t="shared" si="23"/>
        <v>3.0208333333333335</v>
      </c>
      <c r="X41" s="14"/>
      <c r="Y41" s="14"/>
      <c r="Z41" s="14"/>
      <c r="AB41" s="38"/>
      <c r="AC41" s="38"/>
      <c r="AD41" s="31"/>
      <c r="AE41" s="31"/>
      <c r="AF41" s="31"/>
      <c r="AG41" s="31"/>
    </row>
    <row r="42" spans="3:33" x14ac:dyDescent="0.3">
      <c r="C42" s="3">
        <v>38</v>
      </c>
      <c r="D42" s="18">
        <f t="shared" si="15"/>
        <v>0.48666426339228763</v>
      </c>
      <c r="E42" s="14"/>
      <c r="F42" s="15">
        <f t="shared" si="7"/>
        <v>0.11370660359632888</v>
      </c>
      <c r="G42" s="14">
        <f t="shared" si="8"/>
        <v>0.48995253544223555</v>
      </c>
      <c r="H42" s="14">
        <f t="shared" si="9"/>
        <v>0.6506684877105251</v>
      </c>
      <c r="I42" s="14">
        <f t="shared" si="10"/>
        <v>1.3493315122894749</v>
      </c>
      <c r="J42" s="14">
        <f t="shared" si="20"/>
        <v>0.64630158510844105</v>
      </c>
      <c r="K42" s="14">
        <f t="shared" si="21"/>
        <v>1.3402755960996127</v>
      </c>
      <c r="L42" s="14">
        <f t="shared" si="11"/>
        <v>0.99328859060402686</v>
      </c>
      <c r="M42" s="14">
        <f t="shared" si="16"/>
        <v>0.11566233516519525</v>
      </c>
      <c r="N42" s="14"/>
      <c r="O42" s="15">
        <v>4.28</v>
      </c>
      <c r="P42" s="15">
        <f t="shared" si="18"/>
        <v>0.68441096000000001</v>
      </c>
      <c r="Q42" s="15">
        <f t="shared" si="19"/>
        <v>4.2280444400000006</v>
      </c>
      <c r="R42" s="15">
        <f t="shared" si="12"/>
        <v>2.2267671200000003</v>
      </c>
      <c r="S42" s="15">
        <f t="shared" si="13"/>
        <v>6.3332328800000006</v>
      </c>
      <c r="T42" s="15">
        <f t="shared" si="14"/>
        <v>0.52027269158878497</v>
      </c>
      <c r="U42" s="15">
        <f t="shared" si="17"/>
        <v>1.479727308411215</v>
      </c>
      <c r="V42" s="15">
        <f t="shared" si="22"/>
        <v>0.7009345794392523</v>
      </c>
      <c r="W42" s="19">
        <f t="shared" si="23"/>
        <v>3.0202702702702702</v>
      </c>
      <c r="X42" s="14"/>
      <c r="Y42" s="14"/>
      <c r="Z42" s="14"/>
      <c r="AB42" s="38" t="s">
        <v>34</v>
      </c>
      <c r="AC42" s="38"/>
      <c r="AD42" s="31" t="s">
        <v>42</v>
      </c>
      <c r="AE42" s="31"/>
      <c r="AF42" s="31"/>
      <c r="AG42" s="31"/>
    </row>
    <row r="43" spans="3:33" x14ac:dyDescent="0.3">
      <c r="C43" s="3">
        <v>39</v>
      </c>
      <c r="D43" s="18">
        <f t="shared" si="15"/>
        <v>0.48038446141526137</v>
      </c>
      <c r="E43" s="14"/>
      <c r="F43" s="15">
        <f t="shared" si="7"/>
        <v>0.11169134187753113</v>
      </c>
      <c r="G43" s="14">
        <f t="shared" si="8"/>
        <v>0.48354488550351971</v>
      </c>
      <c r="H43" s="14">
        <f t="shared" si="9"/>
        <v>0.65531087112027109</v>
      </c>
      <c r="I43" s="14">
        <f t="shared" si="10"/>
        <v>1.3446891288797289</v>
      </c>
      <c r="J43" s="14">
        <f t="shared" si="20"/>
        <v>0.65102779353124973</v>
      </c>
      <c r="K43" s="14">
        <f t="shared" si="21"/>
        <v>1.3359003110439138</v>
      </c>
      <c r="L43" s="14">
        <f t="shared" si="11"/>
        <v>0.99346405228758172</v>
      </c>
      <c r="M43" s="14">
        <f t="shared" si="16"/>
        <v>0.114145419585444</v>
      </c>
      <c r="N43" s="14"/>
      <c r="O43" s="15">
        <v>4.3010000000000002</v>
      </c>
      <c r="P43" s="15">
        <f t="shared" si="18"/>
        <v>0.68313468999999993</v>
      </c>
      <c r="Q43" s="15">
        <f t="shared" si="19"/>
        <v>4.2498006899999998</v>
      </c>
      <c r="R43" s="15">
        <f t="shared" si="12"/>
        <v>2.2515959300000006</v>
      </c>
      <c r="S43" s="15">
        <f t="shared" si="13"/>
        <v>6.3504040699999997</v>
      </c>
      <c r="T43" s="15">
        <f t="shared" si="14"/>
        <v>0.52350521506626368</v>
      </c>
      <c r="U43" s="15">
        <f t="shared" si="17"/>
        <v>1.4764947849337364</v>
      </c>
      <c r="V43" s="15">
        <f t="shared" si="22"/>
        <v>0.69751220646361312</v>
      </c>
      <c r="W43" s="19">
        <f t="shared" si="23"/>
        <v>3.0197368421052633</v>
      </c>
      <c r="X43" s="14"/>
      <c r="Y43" s="14"/>
      <c r="Z43" s="14"/>
      <c r="AB43" s="38"/>
      <c r="AC43" s="38"/>
      <c r="AD43" s="31"/>
      <c r="AE43" s="31"/>
      <c r="AF43" s="31"/>
      <c r="AG43" s="31"/>
    </row>
    <row r="44" spans="3:33" x14ac:dyDescent="0.3">
      <c r="C44" s="3">
        <v>40</v>
      </c>
      <c r="D44" s="18">
        <f t="shared" si="15"/>
        <v>0.47434164902525688</v>
      </c>
      <c r="E44" s="14"/>
      <c r="F44" s="15">
        <f t="shared" si="7"/>
        <v>0.10975049722935142</v>
      </c>
      <c r="G44" s="14">
        <f t="shared" si="8"/>
        <v>0.47738230062157266</v>
      </c>
      <c r="H44" s="14">
        <f t="shared" si="9"/>
        <v>0.65977296128934415</v>
      </c>
      <c r="I44" s="14">
        <f t="shared" si="10"/>
        <v>1.3402270387106558</v>
      </c>
      <c r="J44" s="14">
        <f t="shared" si="20"/>
        <v>0.65557058573973048</v>
      </c>
      <c r="K44" s="14">
        <f t="shared" si="21"/>
        <v>1.3316905607570848</v>
      </c>
      <c r="L44" s="14">
        <f t="shared" si="11"/>
        <v>0.99363057324840764</v>
      </c>
      <c r="M44" s="14">
        <f t="shared" si="16"/>
        <v>0.1126866625028924</v>
      </c>
      <c r="N44" s="14"/>
      <c r="O44" s="15">
        <v>4.3220000000000001</v>
      </c>
      <c r="P44" s="15">
        <f t="shared" si="18"/>
        <v>0.68196000000000001</v>
      </c>
      <c r="Q44" s="15">
        <f t="shared" si="19"/>
        <v>4.2710120000000007</v>
      </c>
      <c r="R44" s="15">
        <f t="shared" si="12"/>
        <v>2.2761200000000001</v>
      </c>
      <c r="S44" s="15">
        <f t="shared" si="13"/>
        <v>6.3678799999999995</v>
      </c>
      <c r="T44" s="15">
        <f t="shared" si="14"/>
        <v>0.52663581675150395</v>
      </c>
      <c r="U44" s="15">
        <f t="shared" si="17"/>
        <v>1.4733641832484961</v>
      </c>
      <c r="V44" s="15">
        <f t="shared" si="22"/>
        <v>0.69412309116149928</v>
      </c>
      <c r="W44" s="19">
        <f t="shared" si="23"/>
        <v>3.0192307692307692</v>
      </c>
      <c r="X44" s="14"/>
      <c r="Y44" s="14"/>
      <c r="Z44" s="14"/>
      <c r="AB44" s="38" t="s">
        <v>35</v>
      </c>
      <c r="AC44" s="38"/>
      <c r="AD44" s="31" t="s">
        <v>41</v>
      </c>
      <c r="AE44" s="31"/>
      <c r="AF44" s="31"/>
      <c r="AG44" s="31"/>
    </row>
    <row r="45" spans="3:33" x14ac:dyDescent="0.3">
      <c r="C45" s="3">
        <v>41</v>
      </c>
      <c r="D45" s="18">
        <f t="shared" si="15"/>
        <v>0.46852128566581819</v>
      </c>
      <c r="E45" s="14"/>
      <c r="F45" s="15">
        <f t="shared" si="7"/>
        <v>0.10790448771667856</v>
      </c>
      <c r="G45" s="14">
        <f t="shared" si="8"/>
        <v>0.4714495437012296</v>
      </c>
      <c r="H45" s="14">
        <f t="shared" si="9"/>
        <v>0.66406613374058221</v>
      </c>
      <c r="I45" s="14">
        <f t="shared" si="10"/>
        <v>1.3359338662594178</v>
      </c>
      <c r="J45" s="14">
        <f t="shared" si="20"/>
        <v>0.65994149936952262</v>
      </c>
      <c r="K45" s="14">
        <f t="shared" si="21"/>
        <v>1.32763614038203</v>
      </c>
      <c r="L45" s="14">
        <f t="shared" si="11"/>
        <v>0.99378881987577639</v>
      </c>
      <c r="M45" s="14">
        <f t="shared" si="16"/>
        <v>0.11128244016875126</v>
      </c>
      <c r="N45" s="14"/>
      <c r="O45" s="15">
        <v>4.3419999999999996</v>
      </c>
      <c r="P45" s="15">
        <f t="shared" si="18"/>
        <v>0.68088689000000002</v>
      </c>
      <c r="Q45" s="15">
        <f t="shared" si="19"/>
        <v>4.2916896500000004</v>
      </c>
      <c r="R45" s="15">
        <f t="shared" si="12"/>
        <v>2.2993393299999996</v>
      </c>
      <c r="S45" s="15">
        <f t="shared" si="13"/>
        <v>6.3846606699999997</v>
      </c>
      <c r="T45" s="15">
        <f t="shared" si="14"/>
        <v>0.52955765315522796</v>
      </c>
      <c r="U45" s="15">
        <f t="shared" si="17"/>
        <v>1.470442346844772</v>
      </c>
      <c r="V45" s="15">
        <f t="shared" si="22"/>
        <v>0.69092584062643947</v>
      </c>
      <c r="W45" s="19">
        <f t="shared" si="23"/>
        <v>3.0187499999999998</v>
      </c>
      <c r="X45" s="14"/>
      <c r="Y45" s="14"/>
      <c r="Z45" s="14"/>
      <c r="AB45" s="38"/>
      <c r="AC45" s="38"/>
      <c r="AD45" s="31"/>
      <c r="AE45" s="31"/>
      <c r="AF45" s="31"/>
      <c r="AG45" s="31"/>
    </row>
    <row r="46" spans="3:33" x14ac:dyDescent="0.3">
      <c r="C46" s="3">
        <v>42</v>
      </c>
      <c r="D46" s="18">
        <f t="shared" si="15"/>
        <v>0.46291004988627571</v>
      </c>
      <c r="E46" s="14"/>
      <c r="F46" s="15">
        <f t="shared" si="7"/>
        <v>0.10614768399134963</v>
      </c>
      <c r="G46" s="14">
        <f t="shared" si="8"/>
        <v>0.46573267214167985</v>
      </c>
      <c r="H46" s="14">
        <f t="shared" si="9"/>
        <v>0.66820078389237048</v>
      </c>
      <c r="I46" s="14">
        <f t="shared" si="10"/>
        <v>1.3317992161076295</v>
      </c>
      <c r="J46" s="14">
        <f t="shared" si="20"/>
        <v>0.66415108217181074</v>
      </c>
      <c r="K46" s="14">
        <f t="shared" si="21"/>
        <v>1.3237277057069772</v>
      </c>
      <c r="L46" s="14">
        <f t="shared" si="11"/>
        <v>0.9939393939393939</v>
      </c>
      <c r="M46" s="14">
        <f t="shared" si="16"/>
        <v>0.10992943725586106</v>
      </c>
      <c r="N46" s="14"/>
      <c r="O46" s="15">
        <v>4.3609999999999998</v>
      </c>
      <c r="P46" s="15">
        <f t="shared" si="18"/>
        <v>0.67991535999999997</v>
      </c>
      <c r="Q46" s="15">
        <f t="shared" si="19"/>
        <v>4.3118449200000004</v>
      </c>
      <c r="R46" s="15">
        <f t="shared" si="12"/>
        <v>2.3212539199999997</v>
      </c>
      <c r="S46" s="15">
        <f t="shared" si="13"/>
        <v>6.4007460799999993</v>
      </c>
      <c r="T46" s="15">
        <f t="shared" si="14"/>
        <v>0.5322756065122678</v>
      </c>
      <c r="U46" s="15">
        <f t="shared" si="17"/>
        <v>1.4677243934877322</v>
      </c>
      <c r="V46" s="15">
        <f t="shared" si="22"/>
        <v>0.68791561568447612</v>
      </c>
      <c r="W46" s="19">
        <f t="shared" si="23"/>
        <v>3.0182926829268295</v>
      </c>
      <c r="X46" s="14"/>
      <c r="Y46" s="14"/>
      <c r="Z46" s="14"/>
      <c r="AB46" s="41" t="s">
        <v>53</v>
      </c>
      <c r="AC46" s="41"/>
      <c r="AD46" s="31" t="s">
        <v>50</v>
      </c>
      <c r="AE46" s="31"/>
      <c r="AF46" s="31"/>
      <c r="AG46" s="31"/>
    </row>
    <row r="47" spans="3:33" x14ac:dyDescent="0.3">
      <c r="C47" s="3">
        <v>43</v>
      </c>
      <c r="D47" s="18">
        <f t="shared" si="15"/>
        <v>0.457495710997814</v>
      </c>
      <c r="E47" s="14"/>
      <c r="F47" s="15">
        <f t="shared" si="7"/>
        <v>0.10445107557027718</v>
      </c>
      <c r="G47" s="14">
        <f t="shared" si="8"/>
        <v>0.46021889975375341</v>
      </c>
      <c r="H47" s="14">
        <f t="shared" si="9"/>
        <v>0.67218643302346637</v>
      </c>
      <c r="I47" s="14">
        <f t="shared" si="10"/>
        <v>1.3278135669765336</v>
      </c>
      <c r="J47" s="14">
        <f t="shared" si="20"/>
        <v>0.66820899850853466</v>
      </c>
      <c r="K47" s="14">
        <f t="shared" si="21"/>
        <v>1.3199566819648381</v>
      </c>
      <c r="L47" s="14">
        <f t="shared" si="11"/>
        <v>0.99408284023668636</v>
      </c>
      <c r="M47" s="14">
        <f t="shared" si="16"/>
        <v>0.10862461390938392</v>
      </c>
      <c r="N47" s="14"/>
      <c r="O47" s="15">
        <v>4.38</v>
      </c>
      <c r="P47" s="15">
        <f t="shared" si="18"/>
        <v>0.67904540999999996</v>
      </c>
      <c r="Q47" s="15">
        <f t="shared" si="19"/>
        <v>4.3314890899999998</v>
      </c>
      <c r="R47" s="15">
        <f t="shared" si="12"/>
        <v>2.3428637700000001</v>
      </c>
      <c r="S47" s="15">
        <f t="shared" si="13"/>
        <v>6.4171362299999997</v>
      </c>
      <c r="T47" s="15">
        <f t="shared" si="14"/>
        <v>0.53490040410958906</v>
      </c>
      <c r="U47" s="15">
        <f t="shared" si="17"/>
        <v>1.4650995958904109</v>
      </c>
      <c r="V47" s="15">
        <f t="shared" si="22"/>
        <v>0.68493150684931503</v>
      </c>
      <c r="W47" s="19">
        <f t="shared" si="23"/>
        <v>3.0178571428571428</v>
      </c>
      <c r="X47" s="14"/>
      <c r="Y47" s="14"/>
      <c r="Z47" s="14"/>
      <c r="AB47" s="41"/>
      <c r="AC47" s="41"/>
      <c r="AD47" s="31"/>
      <c r="AE47" s="31"/>
      <c r="AF47" s="31"/>
      <c r="AG47" s="31"/>
    </row>
    <row r="48" spans="3:33" x14ac:dyDescent="0.3">
      <c r="C48" s="3">
        <v>44</v>
      </c>
      <c r="D48" s="18">
        <f t="shared" si="15"/>
        <v>0.45226701686664544</v>
      </c>
      <c r="E48" s="14"/>
      <c r="F48" s="15">
        <f t="shared" si="7"/>
        <v>0.10283470142488528</v>
      </c>
      <c r="G48" s="14">
        <f t="shared" si="8"/>
        <v>0.45489647626703295</v>
      </c>
      <c r="H48" s="14">
        <f t="shared" si="9"/>
        <v>0.67603182056383482</v>
      </c>
      <c r="I48" s="14">
        <f t="shared" si="10"/>
        <v>1.3239681794361653</v>
      </c>
      <c r="J48" s="14">
        <f t="shared" si="20"/>
        <v>0.67212412217907269</v>
      </c>
      <c r="K48" s="14">
        <f t="shared" si="21"/>
        <v>1.3163151841793086</v>
      </c>
      <c r="L48" s="14">
        <f t="shared" si="11"/>
        <v>0.9942196531791907</v>
      </c>
      <c r="M48" s="14">
        <f t="shared" si="16"/>
        <v>0.10736517700003934</v>
      </c>
      <c r="N48" s="14"/>
      <c r="O48" s="15">
        <v>4.3979999999999997</v>
      </c>
      <c r="P48" s="15">
        <f t="shared" si="18"/>
        <v>0.67827704</v>
      </c>
      <c r="Q48" s="15">
        <f t="shared" si="19"/>
        <v>4.3506334399999993</v>
      </c>
      <c r="R48" s="15">
        <f t="shared" si="12"/>
        <v>2.3631688799999999</v>
      </c>
      <c r="S48" s="15">
        <f t="shared" si="13"/>
        <v>6.4328311199999995</v>
      </c>
      <c r="T48" s="15">
        <f t="shared" si="14"/>
        <v>0.53732807639836289</v>
      </c>
      <c r="U48" s="15">
        <f t="shared" si="17"/>
        <v>1.4626719236016372</v>
      </c>
      <c r="V48" s="15">
        <f t="shared" si="22"/>
        <v>0.68212824010914053</v>
      </c>
      <c r="W48" s="19">
        <f t="shared" si="23"/>
        <v>3.0174418604651163</v>
      </c>
      <c r="X48" s="14"/>
      <c r="Y48" s="14"/>
      <c r="Z48" s="14"/>
      <c r="AB48" s="39" t="s">
        <v>51</v>
      </c>
      <c r="AC48" s="39"/>
      <c r="AD48" s="40" t="s">
        <v>52</v>
      </c>
      <c r="AE48" s="40"/>
      <c r="AF48" s="40"/>
      <c r="AG48" s="40"/>
    </row>
    <row r="49" spans="3:33" x14ac:dyDescent="0.3">
      <c r="C49" s="3">
        <v>45</v>
      </c>
      <c r="D49" s="18">
        <f t="shared" si="15"/>
        <v>0.44721359549995793</v>
      </c>
      <c r="E49" s="14"/>
      <c r="F49" s="15">
        <f t="shared" si="7"/>
        <v>0.10129413261607201</v>
      </c>
      <c r="G49" s="14">
        <f t="shared" si="8"/>
        <v>0.44975458183802586</v>
      </c>
      <c r="H49" s="14">
        <f t="shared" si="9"/>
        <v>0.67974498474904799</v>
      </c>
      <c r="I49" s="14">
        <f t="shared" si="10"/>
        <v>1.320255015250952</v>
      </c>
      <c r="J49" s="14">
        <f t="shared" si="20"/>
        <v>0.67590461760357323</v>
      </c>
      <c r="K49" s="14">
        <f t="shared" si="21"/>
        <v>1.3127959473681783</v>
      </c>
      <c r="L49" s="14">
        <f t="shared" si="11"/>
        <v>0.99435028248587576</v>
      </c>
      <c r="M49" s="14">
        <f t="shared" si="16"/>
        <v>0.10614855496076751</v>
      </c>
      <c r="N49" s="14"/>
      <c r="O49" s="15">
        <v>4.415</v>
      </c>
      <c r="P49" s="15">
        <f t="shared" si="18"/>
        <v>0.67761024999999997</v>
      </c>
      <c r="Q49" s="15">
        <f t="shared" si="19"/>
        <v>4.3692892499999996</v>
      </c>
      <c r="R49" s="15">
        <f t="shared" si="12"/>
        <v>2.38216925</v>
      </c>
      <c r="S49" s="15">
        <f t="shared" si="13"/>
        <v>6.4478307499999996</v>
      </c>
      <c r="T49" s="15">
        <f t="shared" si="14"/>
        <v>0.53956268403171015</v>
      </c>
      <c r="U49" s="15">
        <f t="shared" si="17"/>
        <v>1.46043731596829</v>
      </c>
      <c r="V49" s="15">
        <f t="shared" si="22"/>
        <v>0.67950169875424693</v>
      </c>
      <c r="W49" s="19">
        <f t="shared" si="23"/>
        <v>3.0170454545454546</v>
      </c>
      <c r="X49" s="14"/>
      <c r="Y49" s="14"/>
      <c r="Z49" s="14"/>
      <c r="AB49" s="39"/>
      <c r="AC49" s="39"/>
      <c r="AD49" s="40"/>
      <c r="AE49" s="40"/>
      <c r="AF49" s="40"/>
      <c r="AG49" s="40"/>
    </row>
    <row r="50" spans="3:33" x14ac:dyDescent="0.3">
      <c r="C50" s="3">
        <v>46</v>
      </c>
      <c r="D50" s="18">
        <f t="shared" si="15"/>
        <v>0.44232586846469141</v>
      </c>
      <c r="E50" s="14"/>
      <c r="F50" s="15">
        <f t="shared" si="7"/>
        <v>9.9802768155390645E-2</v>
      </c>
      <c r="G50" s="14">
        <f t="shared" si="8"/>
        <v>0.44478323440060635</v>
      </c>
      <c r="H50" s="14">
        <f t="shared" si="9"/>
        <v>0.68333333333333424</v>
      </c>
      <c r="I50" s="14">
        <f t="shared" si="10"/>
        <v>1.3166666666666658</v>
      </c>
      <c r="J50" s="14">
        <f t="shared" si="20"/>
        <v>0.67955801104972469</v>
      </c>
      <c r="K50" s="14">
        <f t="shared" si="21"/>
        <v>1.3093922651933694</v>
      </c>
      <c r="L50" s="14">
        <f t="shared" si="11"/>
        <v>0.99447513812154698</v>
      </c>
      <c r="M50" s="14">
        <f t="shared" si="16"/>
        <v>0.10497237569060743</v>
      </c>
      <c r="N50" s="14"/>
      <c r="O50" s="15">
        <v>4.4320000000000004</v>
      </c>
      <c r="P50" s="15">
        <f t="shared" si="18"/>
        <v>0.67704503999999999</v>
      </c>
      <c r="Q50" s="15">
        <f t="shared" si="19"/>
        <v>4.3874678000000005</v>
      </c>
      <c r="R50" s="15">
        <f t="shared" si="12"/>
        <v>2.4008648800000003</v>
      </c>
      <c r="S50" s="15">
        <f t="shared" si="13"/>
        <v>6.4631351200000005</v>
      </c>
      <c r="T50" s="15">
        <f t="shared" si="14"/>
        <v>0.54171138989169676</v>
      </c>
      <c r="U50" s="15">
        <f t="shared" si="17"/>
        <v>1.4582886101083032</v>
      </c>
      <c r="V50" s="15">
        <f t="shared" si="22"/>
        <v>0.67689530685920574</v>
      </c>
      <c r="W50" s="19">
        <f t="shared" si="23"/>
        <v>3.0166666666666666</v>
      </c>
      <c r="X50" s="14"/>
      <c r="Y50" s="14"/>
      <c r="Z50" s="14"/>
    </row>
    <row r="51" spans="3:33" x14ac:dyDescent="0.3">
      <c r="C51" s="3">
        <v>47</v>
      </c>
      <c r="D51" s="18">
        <f t="shared" si="15"/>
        <v>0.43759497449368367</v>
      </c>
      <c r="E51" s="14"/>
      <c r="F51" s="15">
        <f t="shared" si="7"/>
        <v>9.8358052257514886E-2</v>
      </c>
      <c r="G51" s="14">
        <f t="shared" si="8"/>
        <v>0.43997320805071455</v>
      </c>
      <c r="H51" s="14">
        <f t="shared" si="9"/>
        <v>0.68680370577774186</v>
      </c>
      <c r="I51" s="14">
        <f t="shared" si="10"/>
        <v>1.3131962942222581</v>
      </c>
      <c r="J51" s="14">
        <f t="shared" si="20"/>
        <v>0.68309125331407849</v>
      </c>
      <c r="K51" s="14">
        <f t="shared" si="21"/>
        <v>1.3060979358751108</v>
      </c>
      <c r="L51" s="14">
        <f t="shared" si="11"/>
        <v>0.99459459459459465</v>
      </c>
      <c r="M51" s="14">
        <f t="shared" si="16"/>
        <v>0.10383444709350538</v>
      </c>
      <c r="N51" s="14"/>
      <c r="O51" s="15">
        <v>4.4489999999999998</v>
      </c>
      <c r="P51" s="15">
        <f t="shared" si="18"/>
        <v>0.67658141000000005</v>
      </c>
      <c r="Q51" s="15">
        <f t="shared" si="19"/>
        <v>4.4051803700000001</v>
      </c>
      <c r="R51" s="15">
        <f t="shared" si="12"/>
        <v>2.4192557699999995</v>
      </c>
      <c r="S51" s="15">
        <f t="shared" si="13"/>
        <v>6.4787442300000002</v>
      </c>
      <c r="T51" s="15">
        <f t="shared" si="14"/>
        <v>0.54377517869184078</v>
      </c>
      <c r="U51" s="15">
        <f t="shared" si="17"/>
        <v>1.4562248213081592</v>
      </c>
      <c r="V51" s="15">
        <f t="shared" si="22"/>
        <v>0.67430883344571813</v>
      </c>
      <c r="W51" s="19">
        <f t="shared" si="23"/>
        <v>3.0163043478260869</v>
      </c>
      <c r="X51" s="14"/>
      <c r="Y51" s="14"/>
      <c r="Z51" s="14"/>
    </row>
    <row r="52" spans="3:33" x14ac:dyDescent="0.3">
      <c r="C52" s="3">
        <v>48</v>
      </c>
      <c r="D52" s="18">
        <f t="shared" si="15"/>
        <v>0.43301270189221935</v>
      </c>
      <c r="E52" s="14"/>
      <c r="F52" s="15">
        <f t="shared" si="7"/>
        <v>9.6957613500273029E-2</v>
      </c>
      <c r="G52" s="14">
        <f t="shared" si="8"/>
        <v>0.43531596094483754</v>
      </c>
      <c r="H52" s="14">
        <f t="shared" si="9"/>
        <v>0.69016242810189832</v>
      </c>
      <c r="I52" s="14">
        <f t="shared" si="10"/>
        <v>1.3098375718981017</v>
      </c>
      <c r="J52" s="14">
        <f t="shared" si="20"/>
        <v>0.68651077504315816</v>
      </c>
      <c r="K52" s="14">
        <f t="shared" si="21"/>
        <v>1.302907214374831</v>
      </c>
      <c r="L52" s="14">
        <f t="shared" si="11"/>
        <v>0.99470899470899465</v>
      </c>
      <c r="M52" s="14">
        <f t="shared" si="16"/>
        <v>0.10273273988861217</v>
      </c>
      <c r="N52" s="14"/>
      <c r="O52" s="15">
        <v>4.4660000000000002</v>
      </c>
      <c r="P52" s="15">
        <f t="shared" si="18"/>
        <v>0.67621936000000005</v>
      </c>
      <c r="Q52" s="15">
        <f t="shared" si="19"/>
        <v>4.4224382399999991</v>
      </c>
      <c r="R52" s="15">
        <f t="shared" si="12"/>
        <v>2.4373419200000002</v>
      </c>
      <c r="S52" s="15">
        <f t="shared" si="13"/>
        <v>6.4946580800000007</v>
      </c>
      <c r="T52" s="15">
        <f t="shared" si="14"/>
        <v>0.54575502015226152</v>
      </c>
      <c r="U52" s="15">
        <f t="shared" si="17"/>
        <v>1.4542449798477386</v>
      </c>
      <c r="V52" s="15">
        <f t="shared" si="22"/>
        <v>0.67174205105239582</v>
      </c>
      <c r="W52" s="19">
        <f t="shared" si="23"/>
        <v>3.0159574468085109</v>
      </c>
      <c r="X52" s="14"/>
      <c r="Y52" s="14"/>
      <c r="Z52" s="14"/>
    </row>
    <row r="53" spans="3:33" x14ac:dyDescent="0.3">
      <c r="C53" s="3">
        <v>49</v>
      </c>
      <c r="D53" s="18">
        <f t="shared" si="15"/>
        <v>0.42857142857142855</v>
      </c>
      <c r="E53" s="14"/>
      <c r="F53" s="15">
        <f t="shared" si="7"/>
        <v>9.5620577548288385E-2</v>
      </c>
      <c r="G53" s="14">
        <f t="shared" si="8"/>
        <v>0.43080357142857145</v>
      </c>
      <c r="H53" s="14">
        <f t="shared" si="9"/>
        <v>0.6934153614008034</v>
      </c>
      <c r="I53" s="14">
        <f t="shared" si="10"/>
        <v>1.3065846385991966</v>
      </c>
      <c r="J53" s="14">
        <f t="shared" si="20"/>
        <v>0.68982253569406349</v>
      </c>
      <c r="K53" s="14">
        <f t="shared" si="21"/>
        <v>1.2998147700054183</v>
      </c>
      <c r="L53" s="14">
        <f t="shared" si="11"/>
        <v>0.99481865284974091</v>
      </c>
      <c r="M53" s="14">
        <f t="shared" si="16"/>
        <v>0.10166537238522583</v>
      </c>
      <c r="N53" s="14"/>
      <c r="O53" s="15">
        <v>4.4820000000000002</v>
      </c>
      <c r="P53" s="15">
        <f t="shared" si="18"/>
        <v>0.67595889000000009</v>
      </c>
      <c r="Q53" s="15">
        <f t="shared" si="19"/>
        <v>4.43925269</v>
      </c>
      <c r="R53" s="15">
        <f t="shared" si="12"/>
        <v>2.4541233299999998</v>
      </c>
      <c r="S53" s="15">
        <f t="shared" si="13"/>
        <v>6.5098766700000006</v>
      </c>
      <c r="T53" s="15">
        <f t="shared" si="14"/>
        <v>0.54755094377510038</v>
      </c>
      <c r="U53" s="15">
        <f t="shared" si="17"/>
        <v>1.4524490562248995</v>
      </c>
      <c r="V53" s="15">
        <f t="shared" si="22"/>
        <v>0.66934404283801874</v>
      </c>
      <c r="W53" s="19">
        <f t="shared" si="23"/>
        <v>3.015625</v>
      </c>
      <c r="X53" s="14"/>
      <c r="Y53" s="14"/>
      <c r="Z53" s="14"/>
    </row>
    <row r="54" spans="3:33" x14ac:dyDescent="0.3">
      <c r="C54" s="3">
        <v>50</v>
      </c>
      <c r="D54" s="18">
        <f t="shared" si="15"/>
        <v>0.42426406871192851</v>
      </c>
      <c r="E54" s="14"/>
      <c r="F54" s="15">
        <f t="shared" si="7"/>
        <v>9.4322825413945863E-2</v>
      </c>
      <c r="G54" s="14">
        <f t="shared" si="8"/>
        <v>0.42642868130739753</v>
      </c>
      <c r="H54" s="14">
        <f t="shared" si="9"/>
        <v>0.69656794487348461</v>
      </c>
      <c r="I54" s="14">
        <f t="shared" si="10"/>
        <v>1.3034320551265153</v>
      </c>
      <c r="J54" s="14">
        <f t="shared" si="20"/>
        <v>0.69303206698072573</v>
      </c>
      <c r="K54" s="14">
        <f t="shared" si="21"/>
        <v>1.2968156487553149</v>
      </c>
      <c r="L54" s="14">
        <f t="shared" si="11"/>
        <v>0.99492385786802029</v>
      </c>
      <c r="M54" s="14">
        <f t="shared" si="16"/>
        <v>0.1006305969624315</v>
      </c>
      <c r="N54" s="14"/>
      <c r="O54" s="15">
        <v>4.4980000000000002</v>
      </c>
      <c r="P54" s="15">
        <f t="shared" si="18"/>
        <v>0.67579999999999996</v>
      </c>
      <c r="Q54" s="15">
        <f t="shared" si="19"/>
        <v>4.4556350000000009</v>
      </c>
      <c r="R54" s="15">
        <f t="shared" si="12"/>
        <v>2.4706000000000001</v>
      </c>
      <c r="S54" s="15">
        <f t="shared" si="13"/>
        <v>6.5254000000000003</v>
      </c>
      <c r="T54" s="15">
        <f t="shared" si="14"/>
        <v>0.54926634059582036</v>
      </c>
      <c r="U54" s="15">
        <f t="shared" si="17"/>
        <v>1.4507336594041798</v>
      </c>
      <c r="V54" s="15">
        <f t="shared" si="22"/>
        <v>0.66696309470875936</v>
      </c>
      <c r="W54" s="19">
        <f t="shared" si="23"/>
        <v>3.0153061224489797</v>
      </c>
      <c r="X54" s="14"/>
      <c r="Y54" s="14"/>
      <c r="Z54" s="14"/>
    </row>
    <row r="55" spans="3:33" x14ac:dyDescent="0.3">
      <c r="C55" s="3">
        <v>51</v>
      </c>
      <c r="D55" s="18">
        <f t="shared" si="15"/>
        <v>0.42008402520840293</v>
      </c>
      <c r="E55" s="14"/>
      <c r="F55" s="14"/>
      <c r="G55" s="14">
        <f t="shared" si="8"/>
        <v>0.42218444533444494</v>
      </c>
      <c r="H55" s="14">
        <f t="shared" si="9"/>
        <v>0.699625234082489</v>
      </c>
      <c r="I55" s="14">
        <f t="shared" si="10"/>
        <v>1.3003747659175109</v>
      </c>
      <c r="J55" s="14">
        <f t="shared" si="20"/>
        <v>0.69614451152486467</v>
      </c>
      <c r="K55" s="14">
        <f t="shared" si="21"/>
        <v>1.2939052397189164</v>
      </c>
      <c r="L55" s="14">
        <f t="shared" si="11"/>
        <v>0.99502487562189057</v>
      </c>
      <c r="M55" s="14">
        <f t="shared" si="16"/>
        <v>9.9626788032341956E-2</v>
      </c>
      <c r="N55" s="14"/>
      <c r="O55" s="14"/>
      <c r="P55" s="14"/>
      <c r="Q55" s="15"/>
      <c r="R55" s="14"/>
      <c r="S55" s="14"/>
      <c r="T55" s="14"/>
      <c r="U55" s="14"/>
      <c r="V55" s="14"/>
      <c r="W55" s="19">
        <f t="shared" si="23"/>
        <v>3.0150000000000001</v>
      </c>
      <c r="X55" s="14"/>
      <c r="Y55" s="14"/>
      <c r="Z55" s="14"/>
    </row>
    <row r="56" spans="3:33" x14ac:dyDescent="0.3">
      <c r="C56" s="3">
        <v>52</v>
      </c>
      <c r="D56" s="18">
        <f t="shared" si="15"/>
        <v>0.41602514716892186</v>
      </c>
      <c r="E56" s="14"/>
      <c r="F56" s="14"/>
      <c r="G56" s="14">
        <f t="shared" si="8"/>
        <v>0.4180644861256323</v>
      </c>
      <c r="H56" s="14">
        <f t="shared" si="9"/>
        <v>0.70259193505651929</v>
      </c>
      <c r="I56" s="14">
        <f t="shared" si="10"/>
        <v>1.2974080649434807</v>
      </c>
      <c r="J56" s="14">
        <f t="shared" si="20"/>
        <v>0.69916465732453625</v>
      </c>
      <c r="K56" s="14">
        <f t="shared" si="21"/>
        <v>1.2910792451144881</v>
      </c>
      <c r="L56" s="14">
        <f t="shared" si="11"/>
        <v>0.99512195121951219</v>
      </c>
      <c r="M56" s="14">
        <f t="shared" si="16"/>
        <v>9.8652431298325322E-2</v>
      </c>
      <c r="N56" s="14"/>
      <c r="O56" s="14"/>
      <c r="P56" s="14"/>
      <c r="Q56" s="15"/>
      <c r="R56" s="14"/>
      <c r="S56" s="14"/>
      <c r="T56" s="14"/>
      <c r="U56" s="14"/>
      <c r="V56" s="14"/>
      <c r="W56" s="19">
        <f t="shared" si="23"/>
        <v>3.0147058823529411</v>
      </c>
      <c r="X56" s="14"/>
      <c r="Y56" s="14"/>
      <c r="Z56" s="14"/>
    </row>
    <row r="57" spans="3:33" x14ac:dyDescent="0.3">
      <c r="C57" s="3">
        <v>53</v>
      </c>
      <c r="D57" s="18">
        <f t="shared" si="15"/>
        <v>0.41208169184606708</v>
      </c>
      <c r="E57" s="14"/>
      <c r="F57" s="14"/>
      <c r="G57" s="14">
        <f t="shared" si="8"/>
        <v>0.41406285382609626</v>
      </c>
      <c r="H57" s="14">
        <f t="shared" si="9"/>
        <v>0.70547243475967947</v>
      </c>
      <c r="I57" s="14">
        <f t="shared" si="10"/>
        <v>1.2945275652403205</v>
      </c>
      <c r="J57" s="14">
        <f t="shared" si="20"/>
        <v>0.70209696856465709</v>
      </c>
      <c r="K57" s="14">
        <f t="shared" si="21"/>
        <v>1.2883336534449121</v>
      </c>
      <c r="L57" s="14">
        <f t="shared" si="11"/>
        <v>0.99521531100478466</v>
      </c>
      <c r="M57" s="14">
        <f t="shared" si="16"/>
        <v>9.7706114146709183E-2</v>
      </c>
      <c r="N57" s="14"/>
      <c r="O57" s="14"/>
      <c r="P57" s="14"/>
      <c r="Q57" s="15"/>
      <c r="R57" s="14"/>
      <c r="S57" s="14"/>
      <c r="T57" s="14"/>
      <c r="U57" s="14"/>
      <c r="V57" s="14"/>
      <c r="W57" s="19">
        <f t="shared" si="23"/>
        <v>3.0144230769230771</v>
      </c>
      <c r="X57" s="14"/>
      <c r="Y57" s="14"/>
      <c r="Z57" s="14"/>
    </row>
    <row r="58" spans="3:33" x14ac:dyDescent="0.3">
      <c r="C58" s="3">
        <v>54</v>
      </c>
      <c r="D58" s="18">
        <f t="shared" si="15"/>
        <v>0.40824829046386302</v>
      </c>
      <c r="E58" s="14"/>
      <c r="F58" s="14"/>
      <c r="G58" s="14">
        <f t="shared" si="8"/>
        <v>0.41017398994718313</v>
      </c>
      <c r="H58" s="14">
        <f t="shared" si="9"/>
        <v>0.70827082837611099</v>
      </c>
      <c r="I58" s="14">
        <f t="shared" si="10"/>
        <v>1.291729171623889</v>
      </c>
      <c r="J58" s="14">
        <f t="shared" si="20"/>
        <v>0.70494561321941562</v>
      </c>
      <c r="K58" s="14">
        <f t="shared" si="21"/>
        <v>1.2856647154190821</v>
      </c>
      <c r="L58" s="14">
        <f t="shared" si="11"/>
        <v>0.99530516431924887</v>
      </c>
      <c r="M58" s="14">
        <f t="shared" si="16"/>
        <v>9.678651703327773E-2</v>
      </c>
      <c r="N58" s="14"/>
      <c r="O58" s="14"/>
      <c r="P58" s="14"/>
      <c r="Q58" s="15"/>
      <c r="R58" s="14"/>
      <c r="S58" s="14"/>
      <c r="T58" s="14"/>
      <c r="U58" s="14"/>
      <c r="V58" s="14"/>
      <c r="W58" s="19">
        <f t="shared" si="23"/>
        <v>3.0141509433962264</v>
      </c>
      <c r="X58" s="14"/>
      <c r="Y58" s="14"/>
      <c r="Z58" s="14"/>
    </row>
    <row r="59" spans="3:33" x14ac:dyDescent="0.3">
      <c r="C59" s="3">
        <v>55</v>
      </c>
      <c r="D59" s="18">
        <f t="shared" si="15"/>
        <v>0.40451991747794525</v>
      </c>
      <c r="E59" s="14"/>
      <c r="F59" s="14"/>
      <c r="G59" s="14">
        <f t="shared" si="8"/>
        <v>0.40639269487367646</v>
      </c>
      <c r="H59" s="14">
        <f t="shared" si="9"/>
        <v>0.71099094379604422</v>
      </c>
      <c r="I59" s="14">
        <f t="shared" si="10"/>
        <v>1.2890090562039558</v>
      </c>
      <c r="J59" s="14">
        <f t="shared" si="20"/>
        <v>0.70771448783385038</v>
      </c>
      <c r="K59" s="14">
        <f t="shared" si="21"/>
        <v>1.2830689223043985</v>
      </c>
      <c r="L59" s="14">
        <f t="shared" si="11"/>
        <v>0.99539170506912444</v>
      </c>
      <c r="M59" s="14">
        <f t="shared" si="16"/>
        <v>9.5892405745091336E-2</v>
      </c>
      <c r="N59" s="14"/>
      <c r="O59" s="14"/>
      <c r="P59" s="14"/>
      <c r="Q59" s="15"/>
      <c r="R59" s="14"/>
      <c r="S59" s="14"/>
      <c r="T59" s="14"/>
      <c r="U59" s="14"/>
      <c r="V59" s="14"/>
      <c r="W59" s="19">
        <f t="shared" si="23"/>
        <v>3.0138888888888888</v>
      </c>
      <c r="X59" s="14"/>
      <c r="Y59" s="14"/>
      <c r="Z59" s="14"/>
    </row>
    <row r="60" spans="3:33" x14ac:dyDescent="0.3">
      <c r="C60" s="3">
        <v>56</v>
      </c>
      <c r="D60" s="18">
        <f t="shared" si="15"/>
        <v>0.40089186286863659</v>
      </c>
      <c r="E60" s="14"/>
      <c r="F60" s="14"/>
      <c r="G60" s="14">
        <f t="shared" si="8"/>
        <v>0.40271409860894858</v>
      </c>
      <c r="H60" s="14">
        <f t="shared" si="9"/>
        <v>0.7136363636363634</v>
      </c>
      <c r="I60" s="14">
        <f t="shared" si="10"/>
        <v>1.2863636363636366</v>
      </c>
      <c r="J60" s="14">
        <f t="shared" si="20"/>
        <v>0.71040723981900433</v>
      </c>
      <c r="K60" s="14">
        <f t="shared" si="21"/>
        <v>1.2805429864253397</v>
      </c>
      <c r="L60" s="14">
        <f t="shared" si="11"/>
        <v>0.99547511312217196</v>
      </c>
      <c r="M60" s="14">
        <f t="shared" si="16"/>
        <v>9.5022624434389219E-2</v>
      </c>
      <c r="N60" s="14"/>
      <c r="O60" s="14"/>
      <c r="P60" s="14"/>
      <c r="Q60" s="15"/>
      <c r="R60" s="14"/>
      <c r="S60" s="14"/>
      <c r="T60" s="14"/>
      <c r="U60" s="14"/>
      <c r="V60" s="14"/>
      <c r="W60" s="19">
        <f t="shared" si="23"/>
        <v>3.0136363636363637</v>
      </c>
      <c r="X60" s="14"/>
      <c r="Y60" s="14"/>
      <c r="Z60" s="14"/>
    </row>
    <row r="61" spans="3:33" x14ac:dyDescent="0.3">
      <c r="C61" s="3">
        <v>57</v>
      </c>
      <c r="D61" s="18">
        <f t="shared" si="15"/>
        <v>0.39735970711951313</v>
      </c>
      <c r="E61" s="14"/>
      <c r="F61" s="14"/>
      <c r="G61" s="14">
        <f t="shared" ref="G61:G92" si="24">3/(L61*SQRT(C61))</f>
        <v>0.39913363438343952</v>
      </c>
      <c r="H61" s="14">
        <f t="shared" ref="H61:H92" si="25">MAX(0,1-((3/L61)*SQRT(1-(L61^2))))</f>
        <v>0.71621044508369902</v>
      </c>
      <c r="I61" s="14">
        <f t="shared" ref="I61:I92" si="26">1+((3/L61)*SQRT(1-(L61^2)))</f>
        <v>1.283789554916301</v>
      </c>
      <c r="J61" s="14">
        <f t="shared" si="20"/>
        <v>0.71302728754999367</v>
      </c>
      <c r="K61" s="14">
        <f t="shared" si="21"/>
        <v>1.2780838235611174</v>
      </c>
      <c r="L61" s="14">
        <f t="shared" ref="L61:L92" si="27">(4*(C61-1))/((4*C61)-3)</f>
        <v>0.99555555555555553</v>
      </c>
      <c r="M61" s="14">
        <f t="shared" si="16"/>
        <v>9.4176089335187271E-2</v>
      </c>
      <c r="N61" s="14"/>
      <c r="O61" s="14"/>
      <c r="P61" s="14"/>
      <c r="Q61" s="15"/>
      <c r="R61" s="14"/>
      <c r="S61" s="14"/>
      <c r="T61" s="14"/>
      <c r="U61" s="14"/>
      <c r="V61" s="14"/>
      <c r="W61" s="19">
        <f t="shared" si="23"/>
        <v>3.0133928571428572</v>
      </c>
      <c r="X61" s="14"/>
      <c r="Y61" s="14"/>
      <c r="Z61" s="14"/>
    </row>
    <row r="62" spans="3:33" x14ac:dyDescent="0.3">
      <c r="C62" s="3">
        <v>58</v>
      </c>
      <c r="D62" s="18">
        <f t="shared" si="15"/>
        <v>0.39391929857916763</v>
      </c>
      <c r="E62" s="14"/>
      <c r="F62" s="14"/>
      <c r="G62" s="14">
        <f t="shared" si="24"/>
        <v>0.39564701480100611</v>
      </c>
      <c r="H62" s="14">
        <f t="shared" si="25"/>
        <v>0.71871633781010491</v>
      </c>
      <c r="I62" s="14">
        <f t="shared" si="26"/>
        <v>1.2812836621898951</v>
      </c>
      <c r="J62" s="14">
        <f t="shared" si="20"/>
        <v>0.71557783851835777</v>
      </c>
      <c r="K62" s="14">
        <f t="shared" si="21"/>
        <v>1.2756885370274937</v>
      </c>
      <c r="L62" s="14">
        <f t="shared" si="27"/>
        <v>0.99563318777292575</v>
      </c>
      <c r="M62" s="14">
        <f t="shared" si="16"/>
        <v>9.3351783084855991E-2</v>
      </c>
      <c r="N62" s="14"/>
      <c r="O62" s="14"/>
      <c r="P62" s="14"/>
      <c r="Q62" s="15"/>
      <c r="R62" s="14"/>
      <c r="S62" s="14"/>
      <c r="T62" s="14"/>
      <c r="U62" s="14"/>
      <c r="V62" s="14"/>
      <c r="W62" s="19">
        <f t="shared" si="23"/>
        <v>3.013157894736842</v>
      </c>
      <c r="X62" s="14"/>
      <c r="Y62" s="14"/>
      <c r="Z62" s="14"/>
    </row>
    <row r="63" spans="3:33" x14ac:dyDescent="0.3">
      <c r="C63" s="3">
        <v>59</v>
      </c>
      <c r="D63" s="18">
        <f t="shared" si="15"/>
        <v>0.39056673294247163</v>
      </c>
      <c r="E63" s="14"/>
      <c r="F63" s="14"/>
      <c r="G63" s="14">
        <f t="shared" si="24"/>
        <v>0.39225021023963741</v>
      </c>
      <c r="H63" s="14">
        <f t="shared" si="25"/>
        <v>0.72115700017869344</v>
      </c>
      <c r="I63" s="14">
        <f t="shared" si="26"/>
        <v>1.2788429998213067</v>
      </c>
      <c r="J63" s="14">
        <f t="shared" si="20"/>
        <v>0.71806190575732565</v>
      </c>
      <c r="K63" s="14">
        <f t="shared" si="21"/>
        <v>1.2733544032555499</v>
      </c>
      <c r="L63" s="14">
        <f t="shared" si="27"/>
        <v>0.99570815450643779</v>
      </c>
      <c r="M63" s="14">
        <f t="shared" si="16"/>
        <v>9.2548749583037368E-2</v>
      </c>
      <c r="N63" s="14"/>
      <c r="O63" s="14"/>
      <c r="P63" s="14"/>
      <c r="Q63" s="15"/>
      <c r="R63" s="14"/>
      <c r="S63" s="14"/>
      <c r="T63" s="14"/>
      <c r="U63" s="14"/>
      <c r="V63" s="14"/>
      <c r="W63" s="19">
        <f t="shared" si="23"/>
        <v>3.0129310344827585</v>
      </c>
      <c r="X63" s="14"/>
      <c r="Y63" s="14"/>
      <c r="Z63" s="14"/>
    </row>
    <row r="64" spans="3:33" x14ac:dyDescent="0.3">
      <c r="C64" s="3">
        <v>60</v>
      </c>
      <c r="D64" s="18">
        <f t="shared" si="15"/>
        <v>0.3872983346207417</v>
      </c>
      <c r="E64" s="14"/>
      <c r="F64" s="14"/>
      <c r="G64" s="14">
        <f t="shared" si="24"/>
        <v>0.38893942925896513</v>
      </c>
      <c r="H64" s="14">
        <f t="shared" si="25"/>
        <v>0.72353521392883779</v>
      </c>
      <c r="I64" s="14">
        <f t="shared" si="26"/>
        <v>1.2764647860711622</v>
      </c>
      <c r="J64" s="14">
        <f t="shared" si="20"/>
        <v>0.72048232273082591</v>
      </c>
      <c r="K64" s="14">
        <f t="shared" si="21"/>
        <v>1.2710788587037734</v>
      </c>
      <c r="L64" s="14">
        <f t="shared" si="27"/>
        <v>0.99578059071729963</v>
      </c>
      <c r="M64" s="14">
        <f t="shared" si="16"/>
        <v>9.1766089328824588E-2</v>
      </c>
      <c r="N64" s="14"/>
      <c r="O64" s="14"/>
      <c r="P64" s="14"/>
      <c r="Q64" s="15"/>
      <c r="R64" s="14"/>
      <c r="S64" s="14"/>
      <c r="T64" s="14"/>
      <c r="U64" s="14"/>
      <c r="V64" s="14"/>
      <c r="W64" s="19">
        <f t="shared" si="23"/>
        <v>3.0127118644067794</v>
      </c>
      <c r="X64" s="14"/>
      <c r="Y64" s="14"/>
      <c r="Z64" s="14"/>
    </row>
    <row r="65" spans="3:26" x14ac:dyDescent="0.3">
      <c r="C65" s="3">
        <v>61</v>
      </c>
      <c r="D65" s="18">
        <f t="shared" si="15"/>
        <v>0.38411063979868793</v>
      </c>
      <c r="E65" s="14"/>
      <c r="F65" s="14"/>
      <c r="G65" s="14">
        <f t="shared" si="24"/>
        <v>0.38571110079784915</v>
      </c>
      <c r="H65" s="14">
        <f t="shared" si="25"/>
        <v>0.72585359750673417</v>
      </c>
      <c r="I65" s="14">
        <f t="shared" si="26"/>
        <v>1.2741464024932658</v>
      </c>
      <c r="J65" s="14">
        <f t="shared" si="20"/>
        <v>0.72284175685317931</v>
      </c>
      <c r="K65" s="14">
        <f t="shared" si="21"/>
        <v>1.2688594879600987</v>
      </c>
      <c r="L65" s="14">
        <f t="shared" si="27"/>
        <v>0.99585062240663902</v>
      </c>
      <c r="M65" s="14">
        <f t="shared" si="16"/>
        <v>9.1002955184486575E-2</v>
      </c>
      <c r="N65" s="14"/>
      <c r="O65" s="14"/>
      <c r="P65" s="14"/>
      <c r="Q65" s="15"/>
      <c r="R65" s="14"/>
      <c r="S65" s="14"/>
      <c r="T65" s="14"/>
      <c r="U65" s="14"/>
      <c r="V65" s="14"/>
      <c r="W65" s="19">
        <f t="shared" si="23"/>
        <v>3.0124999999999997</v>
      </c>
      <c r="X65" s="14"/>
      <c r="Y65" s="14"/>
      <c r="Z65" s="14"/>
    </row>
    <row r="66" spans="3:26" x14ac:dyDescent="0.3">
      <c r="C66" s="3">
        <v>62</v>
      </c>
      <c r="D66" s="18">
        <f t="shared" si="15"/>
        <v>0.38100038100057149</v>
      </c>
      <c r="E66" s="14"/>
      <c r="F66" s="14"/>
      <c r="G66" s="14">
        <f t="shared" si="24"/>
        <v>0.38256185797188536</v>
      </c>
      <c r="H66" s="14">
        <f t="shared" si="25"/>
        <v>0.72811461818652345</v>
      </c>
      <c r="I66" s="14">
        <f t="shared" si="26"/>
        <v>1.2718853818134765</v>
      </c>
      <c r="J66" s="14">
        <f t="shared" si="20"/>
        <v>0.72514272178576211</v>
      </c>
      <c r="K66" s="14">
        <f t="shared" si="21"/>
        <v>1.2666940129081152</v>
      </c>
      <c r="L66" s="14">
        <f t="shared" si="27"/>
        <v>0.99591836734693873</v>
      </c>
      <c r="M66" s="14">
        <f t="shared" si="16"/>
        <v>9.0258548520392196E-2</v>
      </c>
      <c r="N66" s="14"/>
      <c r="O66" s="14"/>
      <c r="P66" s="14"/>
      <c r="Q66" s="15"/>
      <c r="R66" s="14"/>
      <c r="S66" s="14"/>
      <c r="T66" s="14"/>
      <c r="U66" s="14"/>
      <c r="V66" s="14"/>
      <c r="W66" s="19">
        <f t="shared" si="23"/>
        <v>3.0122950819672134</v>
      </c>
      <c r="X66" s="14"/>
      <c r="Y66" s="14"/>
      <c r="Z66" s="14"/>
    </row>
    <row r="67" spans="3:26" x14ac:dyDescent="0.3">
      <c r="C67" s="3">
        <v>63</v>
      </c>
      <c r="D67" s="18">
        <f t="shared" si="15"/>
        <v>0.3779644730092272</v>
      </c>
      <c r="E67" s="14"/>
      <c r="F67" s="14"/>
      <c r="G67" s="14">
        <f t="shared" si="24"/>
        <v>0.37948852330361932</v>
      </c>
      <c r="H67" s="14">
        <f t="shared" si="25"/>
        <v>0.73032060310957891</v>
      </c>
      <c r="I67" s="14">
        <f t="shared" si="26"/>
        <v>1.269679396890421</v>
      </c>
      <c r="J67" s="14">
        <f t="shared" si="20"/>
        <v>0.72738758863925934</v>
      </c>
      <c r="K67" s="14">
        <f t="shared" si="21"/>
        <v>1.2645802828466843</v>
      </c>
      <c r="L67" s="14">
        <f t="shared" si="27"/>
        <v>0.99598393574297184</v>
      </c>
      <c r="M67" s="14">
        <f t="shared" si="16"/>
        <v>8.9532115701237522E-2</v>
      </c>
      <c r="N67" s="14"/>
      <c r="O67" s="14"/>
      <c r="P67" s="14"/>
      <c r="Q67" s="15"/>
      <c r="R67" s="14"/>
      <c r="S67" s="14"/>
      <c r="T67" s="14"/>
      <c r="U67" s="14"/>
      <c r="V67" s="14"/>
      <c r="W67" s="19">
        <f t="shared" si="23"/>
        <v>3.0120967741935485</v>
      </c>
      <c r="X67" s="14"/>
      <c r="Y67" s="14"/>
      <c r="Z67" s="14"/>
    </row>
    <row r="68" spans="3:26" x14ac:dyDescent="0.3">
      <c r="C68" s="3">
        <v>64</v>
      </c>
      <c r="D68" s="18">
        <f t="shared" si="15"/>
        <v>0.375</v>
      </c>
      <c r="E68" s="14"/>
      <c r="F68" s="14"/>
      <c r="G68" s="14">
        <f t="shared" si="24"/>
        <v>0.37648809523809523</v>
      </c>
      <c r="H68" s="14">
        <f t="shared" si="25"/>
        <v>0.73247374935423659</v>
      </c>
      <c r="I68" s="14">
        <f t="shared" si="26"/>
        <v>1.2675262506457634</v>
      </c>
      <c r="J68" s="14">
        <f t="shared" si="20"/>
        <v>0.72957859619473364</v>
      </c>
      <c r="K68" s="14">
        <f t="shared" si="21"/>
        <v>1.2625162654653455</v>
      </c>
      <c r="L68" s="14">
        <f t="shared" si="27"/>
        <v>0.99604743083003955</v>
      </c>
      <c r="M68" s="14">
        <f t="shared" si="16"/>
        <v>8.8822944878435298E-2</v>
      </c>
      <c r="N68" s="14"/>
      <c r="O68" s="14"/>
      <c r="P68" s="14"/>
      <c r="Q68" s="15"/>
      <c r="R68" s="14"/>
      <c r="S68" s="14"/>
      <c r="T68" s="14"/>
      <c r="U68" s="14"/>
      <c r="V68" s="14"/>
      <c r="W68" s="19">
        <f t="shared" si="23"/>
        <v>3.0119047619047619</v>
      </c>
      <c r="X68" s="14"/>
      <c r="Y68" s="14"/>
      <c r="Z68" s="14"/>
    </row>
    <row r="69" spans="3:26" x14ac:dyDescent="0.3">
      <c r="C69" s="3">
        <v>65</v>
      </c>
      <c r="D69" s="18">
        <f t="shared" si="15"/>
        <v>0.37210420376762537</v>
      </c>
      <c r="E69" s="14"/>
      <c r="F69" s="14"/>
      <c r="G69" s="14">
        <f t="shared" si="24"/>
        <v>0.3735577358135927</v>
      </c>
      <c r="H69" s="14">
        <f t="shared" si="25"/>
        <v>0.73457613313501269</v>
      </c>
      <c r="I69" s="14">
        <f t="shared" si="26"/>
        <v>1.2654238668649873</v>
      </c>
      <c r="J69" s="14">
        <f t="shared" si="20"/>
        <v>0.73171786024343677</v>
      </c>
      <c r="K69" s="14">
        <f t="shared" si="21"/>
        <v>1.2605000385892482</v>
      </c>
      <c r="L69" s="14">
        <f t="shared" si="27"/>
        <v>0.99610894941634243</v>
      </c>
      <c r="M69" s="14">
        <f t="shared" si="16"/>
        <v>8.8130363057635219E-2</v>
      </c>
      <c r="N69" s="14"/>
      <c r="O69" s="14"/>
      <c r="P69" s="14"/>
      <c r="Q69" s="15"/>
      <c r="R69" s="14"/>
      <c r="S69" s="14"/>
      <c r="T69" s="14"/>
      <c r="U69" s="14"/>
      <c r="V69" s="14"/>
      <c r="W69" s="19">
        <f t="shared" si="23"/>
        <v>3.01171875</v>
      </c>
      <c r="X69" s="14"/>
      <c r="Y69" s="14"/>
      <c r="Z69" s="14"/>
    </row>
    <row r="70" spans="3:26" x14ac:dyDescent="0.3">
      <c r="C70" s="3">
        <v>66</v>
      </c>
      <c r="D70" s="18">
        <f t="shared" si="15"/>
        <v>0.3692744729379982</v>
      </c>
      <c r="E70" s="14"/>
      <c r="F70" s="14"/>
      <c r="G70" s="14">
        <f t="shared" si="24"/>
        <v>0.37069475937237506</v>
      </c>
      <c r="H70" s="14">
        <f t="shared" si="25"/>
        <v>0.7366297182189212</v>
      </c>
      <c r="I70" s="14">
        <f t="shared" si="26"/>
        <v>1.2633702817810788</v>
      </c>
      <c r="J70" s="14">
        <f t="shared" ref="J70:J104" si="28">MAX(0,L70-(3*SQRT(1-(L70^2))))</f>
        <v>0.73380738213379115</v>
      </c>
      <c r="K70" s="14">
        <f t="shared" ref="K70:K101" si="29">L70+(3*SQRT(1-(L70^2)))</f>
        <v>1.2585297826171666</v>
      </c>
      <c r="L70" s="14">
        <f t="shared" si="27"/>
        <v>0.99616858237547889</v>
      </c>
      <c r="M70" s="14">
        <f t="shared" si="16"/>
        <v>8.7453733413895909E-2</v>
      </c>
      <c r="N70" s="14"/>
      <c r="O70" s="14"/>
      <c r="P70" s="14"/>
      <c r="Q70" s="15"/>
      <c r="R70" s="14"/>
      <c r="S70" s="14"/>
      <c r="T70" s="14"/>
      <c r="U70" s="14"/>
      <c r="V70" s="14"/>
      <c r="W70" s="19">
        <f t="shared" ref="W70:W104" si="30">3/L70</f>
        <v>3.0115384615384615</v>
      </c>
      <c r="X70" s="14"/>
      <c r="Y70" s="14"/>
      <c r="Z70" s="14"/>
    </row>
    <row r="71" spans="3:26" x14ac:dyDescent="0.3">
      <c r="C71" s="3">
        <v>67</v>
      </c>
      <c r="D71" s="18">
        <f t="shared" si="15"/>
        <v>0.36650833306891567</v>
      </c>
      <c r="E71" s="14"/>
      <c r="F71" s="14"/>
      <c r="G71" s="14">
        <f t="shared" si="24"/>
        <v>0.36789662220932823</v>
      </c>
      <c r="H71" s="14">
        <f t="shared" si="25"/>
        <v>0.73863636363636276</v>
      </c>
      <c r="I71" s="14">
        <f t="shared" si="26"/>
        <v>1.2613636363636371</v>
      </c>
      <c r="J71" s="14">
        <f t="shared" si="28"/>
        <v>0.73584905660377276</v>
      </c>
      <c r="K71" s="14">
        <f t="shared" si="29"/>
        <v>1.2566037735849065</v>
      </c>
      <c r="L71" s="14">
        <f t="shared" si="27"/>
        <v>0.99622641509433962</v>
      </c>
      <c r="M71" s="14">
        <f t="shared" si="16"/>
        <v>8.6792452830188979E-2</v>
      </c>
      <c r="N71" s="14"/>
      <c r="O71" s="14"/>
      <c r="P71" s="14"/>
      <c r="Q71" s="15"/>
      <c r="R71" s="14"/>
      <c r="S71" s="14"/>
      <c r="T71" s="14"/>
      <c r="U71" s="14"/>
      <c r="V71" s="14"/>
      <c r="W71" s="19">
        <f t="shared" si="30"/>
        <v>3.0113636363636362</v>
      </c>
      <c r="X71" s="14"/>
      <c r="Y71" s="14"/>
      <c r="Z71" s="14"/>
    </row>
    <row r="72" spans="3:26" x14ac:dyDescent="0.3">
      <c r="C72" s="3">
        <v>68</v>
      </c>
      <c r="D72" s="18">
        <f t="shared" si="15"/>
        <v>0.36380343755449945</v>
      </c>
      <c r="E72" s="14"/>
      <c r="F72" s="14"/>
      <c r="G72" s="14">
        <f t="shared" si="24"/>
        <v>0.36516091306776249</v>
      </c>
      <c r="H72" s="14">
        <f t="shared" si="25"/>
        <v>0.74059783075545094</v>
      </c>
      <c r="I72" s="14">
        <f t="shared" si="26"/>
        <v>1.2594021692445492</v>
      </c>
      <c r="J72" s="14">
        <f t="shared" si="28"/>
        <v>0.73784467896825601</v>
      </c>
      <c r="K72" s="14">
        <f t="shared" si="29"/>
        <v>1.2547203767938258</v>
      </c>
      <c r="L72" s="14">
        <f t="shared" si="27"/>
        <v>0.99628252788104088</v>
      </c>
      <c r="M72" s="14">
        <f t="shared" si="16"/>
        <v>8.6145949637594976E-2</v>
      </c>
      <c r="N72" s="14"/>
      <c r="O72" s="14"/>
      <c r="P72" s="14"/>
      <c r="Q72" s="15"/>
      <c r="R72" s="14"/>
      <c r="S72" s="14"/>
      <c r="T72" s="14"/>
      <c r="U72" s="14"/>
      <c r="V72" s="14"/>
      <c r="W72" s="19">
        <f t="shared" si="30"/>
        <v>3.0111940298507465</v>
      </c>
      <c r="X72" s="14"/>
      <c r="Y72" s="14"/>
      <c r="Z72" s="14"/>
    </row>
    <row r="73" spans="3:26" x14ac:dyDescent="0.3">
      <c r="C73" s="3">
        <v>69</v>
      </c>
      <c r="D73" s="18">
        <f t="shared" si="15"/>
        <v>0.36115755925730758</v>
      </c>
      <c r="E73" s="14"/>
      <c r="F73" s="14"/>
      <c r="G73" s="14">
        <f t="shared" si="24"/>
        <v>0.36248534440163599</v>
      </c>
      <c r="H73" s="14">
        <f t="shared" si="25"/>
        <v>0.74251578978098376</v>
      </c>
      <c r="I73" s="14">
        <f t="shared" si="26"/>
        <v>1.2574842102190162</v>
      </c>
      <c r="J73" s="14">
        <f t="shared" si="28"/>
        <v>0.73979595172317802</v>
      </c>
      <c r="K73" s="14">
        <f t="shared" si="29"/>
        <v>1.2528780409508147</v>
      </c>
      <c r="L73" s="14">
        <f t="shared" si="27"/>
        <v>0.99633699633699635</v>
      </c>
      <c r="M73" s="14">
        <f t="shared" si="16"/>
        <v>8.5513681537939451E-2</v>
      </c>
      <c r="N73" s="14"/>
      <c r="O73" s="14"/>
      <c r="P73" s="14"/>
      <c r="Q73" s="15"/>
      <c r="R73" s="14"/>
      <c r="S73" s="14"/>
      <c r="T73" s="14"/>
      <c r="U73" s="14"/>
      <c r="V73" s="14"/>
      <c r="W73" s="19">
        <f t="shared" si="30"/>
        <v>3.0110294117647056</v>
      </c>
      <c r="X73" s="14"/>
      <c r="Y73" s="14"/>
      <c r="Z73" s="14"/>
    </row>
    <row r="74" spans="3:26" x14ac:dyDescent="0.3">
      <c r="C74" s="3">
        <v>70</v>
      </c>
      <c r="D74" s="18">
        <f t="shared" si="15"/>
        <v>0.35856858280031806</v>
      </c>
      <c r="E74" s="14"/>
      <c r="F74" s="14"/>
      <c r="G74" s="14">
        <f t="shared" si="24"/>
        <v>0.35986774433220331</v>
      </c>
      <c r="H74" s="14">
        <f t="shared" si="25"/>
        <v>0.74439182573250162</v>
      </c>
      <c r="I74" s="14">
        <f t="shared" si="26"/>
        <v>1.2556081742674983</v>
      </c>
      <c r="J74" s="14">
        <f t="shared" si="28"/>
        <v>0.74170449062155397</v>
      </c>
      <c r="K74" s="14">
        <f t="shared" si="29"/>
        <v>1.2510752927719477</v>
      </c>
      <c r="L74" s="14">
        <f t="shared" si="27"/>
        <v>0.99638989169675085</v>
      </c>
      <c r="M74" s="14">
        <f t="shared" si="16"/>
        <v>8.4895133691732308E-2</v>
      </c>
      <c r="N74" s="14"/>
      <c r="O74" s="14"/>
      <c r="P74" s="14"/>
      <c r="Q74" s="15"/>
      <c r="R74" s="14"/>
      <c r="S74" s="14"/>
      <c r="T74" s="14"/>
      <c r="U74" s="14"/>
      <c r="V74" s="14"/>
      <c r="W74" s="19">
        <f t="shared" si="30"/>
        <v>3.0108695652173916</v>
      </c>
      <c r="X74" s="14"/>
      <c r="Y74" s="14"/>
      <c r="Z74" s="14"/>
    </row>
    <row r="75" spans="3:26" x14ac:dyDescent="0.3">
      <c r="C75" s="3">
        <v>71</v>
      </c>
      <c r="D75" s="18">
        <f t="shared" si="15"/>
        <v>0.35603449745815596</v>
      </c>
      <c r="E75" s="14"/>
      <c r="F75" s="14"/>
      <c r="G75" s="14">
        <f t="shared" si="24"/>
        <v>0.35730604923479226</v>
      </c>
      <c r="H75" s="14">
        <f t="shared" si="25"/>
        <v>0.74622744395013507</v>
      </c>
      <c r="I75" s="14">
        <f t="shared" si="26"/>
        <v>1.2537725560498649</v>
      </c>
      <c r="J75" s="14">
        <f t="shared" si="28"/>
        <v>0.74357183027059726</v>
      </c>
      <c r="K75" s="14">
        <f t="shared" si="29"/>
        <v>1.2493107320069829</v>
      </c>
      <c r="L75" s="14">
        <f t="shared" si="27"/>
        <v>0.99644128113879005</v>
      </c>
      <c r="M75" s="14">
        <f t="shared" si="16"/>
        <v>8.4289816956064259E-2</v>
      </c>
      <c r="N75" s="14"/>
      <c r="O75" s="14"/>
      <c r="P75" s="14"/>
      <c r="Q75" s="15"/>
      <c r="R75" s="14"/>
      <c r="S75" s="14"/>
      <c r="T75" s="14"/>
      <c r="U75" s="14"/>
      <c r="V75" s="14"/>
      <c r="W75" s="19">
        <f t="shared" si="30"/>
        <v>3.0107142857142857</v>
      </c>
      <c r="X75" s="14"/>
      <c r="Y75" s="14"/>
      <c r="Z75" s="14"/>
    </row>
    <row r="76" spans="3:26" x14ac:dyDescent="0.3">
      <c r="C76" s="3">
        <v>72</v>
      </c>
      <c r="D76" s="18">
        <f t="shared" si="15"/>
        <v>0.35355339059327379</v>
      </c>
      <c r="E76" s="14"/>
      <c r="F76" s="14"/>
      <c r="G76" s="14">
        <f t="shared" si="24"/>
        <v>0.35479829689817971</v>
      </c>
      <c r="H76" s="14">
        <f t="shared" si="25"/>
        <v>0.74802407517162206</v>
      </c>
      <c r="I76" s="14">
        <f t="shared" si="26"/>
        <v>1.2519759248283779</v>
      </c>
      <c r="J76" s="14">
        <f t="shared" si="28"/>
        <v>0.74539942929382685</v>
      </c>
      <c r="K76" s="14">
        <f t="shared" si="29"/>
        <v>1.247583026846524</v>
      </c>
      <c r="L76" s="14">
        <f t="shared" si="27"/>
        <v>0.99649122807017543</v>
      </c>
      <c r="M76" s="14">
        <f t="shared" si="16"/>
        <v>8.3697266258782863E-2</v>
      </c>
      <c r="N76" s="14"/>
      <c r="O76" s="14"/>
      <c r="P76" s="14"/>
      <c r="Q76" s="15"/>
      <c r="R76" s="14"/>
      <c r="S76" s="14"/>
      <c r="T76" s="14"/>
      <c r="U76" s="14"/>
      <c r="V76" s="14"/>
      <c r="W76" s="19">
        <f t="shared" si="30"/>
        <v>3.01056338028169</v>
      </c>
      <c r="X76" s="14"/>
      <c r="Y76" s="14"/>
      <c r="Z76" s="14"/>
    </row>
    <row r="77" spans="3:26" x14ac:dyDescent="0.3">
      <c r="C77" s="3">
        <v>73</v>
      </c>
      <c r="D77" s="18">
        <f t="shared" si="15"/>
        <v>0.3511234415883917</v>
      </c>
      <c r="E77" s="14"/>
      <c r="F77" s="14"/>
      <c r="G77" s="14">
        <f t="shared" si="24"/>
        <v>0.35234262020501811</v>
      </c>
      <c r="H77" s="14">
        <f t="shared" si="25"/>
        <v>0.74978308021949136</v>
      </c>
      <c r="I77" s="14">
        <f t="shared" si="26"/>
        <v>1.2502169197805086</v>
      </c>
      <c r="J77" s="14">
        <f t="shared" si="28"/>
        <v>0.74718867509762454</v>
      </c>
      <c r="K77" s="14">
        <f t="shared" si="29"/>
        <v>1.245890909677462</v>
      </c>
      <c r="L77" s="14">
        <f t="shared" si="27"/>
        <v>0.9965397923875432</v>
      </c>
      <c r="M77" s="14">
        <f t="shared" si="16"/>
        <v>8.3117039096639561E-2</v>
      </c>
      <c r="N77" s="14"/>
      <c r="O77" s="14"/>
      <c r="P77" s="14"/>
      <c r="Q77" s="15"/>
      <c r="R77" s="14"/>
      <c r="S77" s="14"/>
      <c r="T77" s="14"/>
      <c r="U77" s="14"/>
      <c r="V77" s="14"/>
      <c r="W77" s="19">
        <f t="shared" si="30"/>
        <v>3.010416666666667</v>
      </c>
      <c r="X77" s="14"/>
      <c r="Y77" s="14"/>
      <c r="Z77" s="14"/>
    </row>
    <row r="78" spans="3:26" x14ac:dyDescent="0.3">
      <c r="C78" s="3">
        <v>74</v>
      </c>
      <c r="D78" s="18">
        <f t="shared" si="15"/>
        <v>0.34874291623145787</v>
      </c>
      <c r="E78" s="14"/>
      <c r="F78" s="14"/>
      <c r="G78" s="14">
        <f t="shared" si="24"/>
        <v>0.34993724128704506</v>
      </c>
      <c r="H78" s="14">
        <f t="shared" si="25"/>
        <v>0.75150575433326117</v>
      </c>
      <c r="I78" s="14">
        <f t="shared" si="26"/>
        <v>1.2484942456667389</v>
      </c>
      <c r="J78" s="14">
        <f t="shared" si="28"/>
        <v>0.74894088827751615</v>
      </c>
      <c r="K78" s="14">
        <f t="shared" si="29"/>
        <v>1.2442331731559308</v>
      </c>
      <c r="L78" s="14">
        <f t="shared" si="27"/>
        <v>0.9965870307167235</v>
      </c>
      <c r="M78" s="14">
        <f t="shared" si="16"/>
        <v>8.2548714146402427E-2</v>
      </c>
      <c r="N78" s="14"/>
      <c r="O78" s="14"/>
      <c r="P78" s="14"/>
      <c r="Q78" s="15"/>
      <c r="R78" s="14"/>
      <c r="S78" s="14"/>
      <c r="T78" s="14"/>
      <c r="U78" s="14"/>
      <c r="V78" s="14"/>
      <c r="W78" s="19">
        <f t="shared" si="30"/>
        <v>3.0102739726027399</v>
      </c>
      <c r="X78" s="14"/>
      <c r="Y78" s="14"/>
      <c r="Z78" s="14"/>
    </row>
    <row r="79" spans="3:26" x14ac:dyDescent="0.3">
      <c r="C79" s="3">
        <v>75</v>
      </c>
      <c r="D79" s="18">
        <f t="shared" si="15"/>
        <v>0.34641016151377541</v>
      </c>
      <c r="E79" s="14"/>
      <c r="F79" s="14"/>
      <c r="G79" s="14">
        <f t="shared" si="24"/>
        <v>0.34758046611348409</v>
      </c>
      <c r="H79" s="14">
        <f t="shared" si="25"/>
        <v>0.7531933311779887</v>
      </c>
      <c r="I79" s="14">
        <f t="shared" si="26"/>
        <v>1.2468066688220114</v>
      </c>
      <c r="J79" s="14">
        <f t="shared" si="28"/>
        <v>0.75065732669590801</v>
      </c>
      <c r="K79" s="14">
        <f t="shared" si="29"/>
        <v>1.2426086665700853</v>
      </c>
      <c r="L79" s="14">
        <f t="shared" si="27"/>
        <v>0.99663299663299665</v>
      </c>
      <c r="M79" s="14">
        <f t="shared" si="16"/>
        <v>8.1991889979029564E-2</v>
      </c>
      <c r="N79" s="14"/>
      <c r="O79" s="14"/>
      <c r="P79" s="14"/>
      <c r="Q79" s="15"/>
      <c r="R79" s="14"/>
      <c r="S79" s="14"/>
      <c r="T79" s="14"/>
      <c r="U79" s="14"/>
      <c r="V79" s="14"/>
      <c r="W79" s="19">
        <f t="shared" si="30"/>
        <v>3.0101351351351351</v>
      </c>
      <c r="X79" s="14"/>
      <c r="Y79" s="14"/>
      <c r="Z79" s="14"/>
    </row>
    <row r="80" spans="3:26" x14ac:dyDescent="0.3">
      <c r="C80" s="3">
        <v>76</v>
      </c>
      <c r="D80" s="18">
        <f t="shared" si="15"/>
        <v>0.34412360080584259</v>
      </c>
      <c r="E80" s="14"/>
      <c r="F80" s="14"/>
      <c r="G80" s="14">
        <f t="shared" si="24"/>
        <v>0.34527067947519541</v>
      </c>
      <c r="H80" s="14">
        <f t="shared" si="25"/>
        <v>0.75484698655737359</v>
      </c>
      <c r="I80" s="14">
        <f t="shared" si="26"/>
        <v>1.2451530134426263</v>
      </c>
      <c r="J80" s="14">
        <f t="shared" si="28"/>
        <v>0.75233918925984078</v>
      </c>
      <c r="K80" s="14">
        <f t="shared" si="29"/>
        <v>1.2410162924677339</v>
      </c>
      <c r="L80" s="14">
        <f t="shared" si="27"/>
        <v>0.99667774086378735</v>
      </c>
      <c r="M80" s="14">
        <f t="shared" si="16"/>
        <v>8.1446183867982178E-2</v>
      </c>
      <c r="N80" s="14"/>
      <c r="O80" s="14"/>
      <c r="P80" s="14"/>
      <c r="Q80" s="15"/>
      <c r="R80" s="14"/>
      <c r="S80" s="14"/>
      <c r="T80" s="14"/>
      <c r="U80" s="14"/>
      <c r="V80" s="14"/>
      <c r="W80" s="19">
        <f t="shared" si="30"/>
        <v>3.0100000000000002</v>
      </c>
      <c r="X80" s="14"/>
      <c r="Y80" s="14"/>
      <c r="Z80" s="14"/>
    </row>
    <row r="81" spans="3:26" x14ac:dyDescent="0.3">
      <c r="C81" s="3">
        <v>77</v>
      </c>
      <c r="D81" s="18">
        <f t="shared" si="15"/>
        <v>0.34188172937891381</v>
      </c>
      <c r="E81" s="14"/>
      <c r="F81" s="14"/>
      <c r="G81" s="14">
        <f t="shared" si="24"/>
        <v>0.34300634033081812</v>
      </c>
      <c r="H81" s="14">
        <f t="shared" si="25"/>
        <v>0.75646784185684912</v>
      </c>
      <c r="I81" s="14">
        <f t="shared" si="26"/>
        <v>1.2435321581431509</v>
      </c>
      <c r="J81" s="14">
        <f t="shared" si="28"/>
        <v>0.75398761942453163</v>
      </c>
      <c r="K81" s="14">
        <f t="shared" si="29"/>
        <v>1.2394550035262881</v>
      </c>
      <c r="L81" s="14">
        <f t="shared" si="27"/>
        <v>0.99672131147540988</v>
      </c>
      <c r="M81" s="14">
        <f t="shared" si="16"/>
        <v>8.0911230683626087E-2</v>
      </c>
      <c r="N81" s="14"/>
      <c r="O81" s="14"/>
      <c r="P81" s="14"/>
      <c r="Q81" s="15"/>
      <c r="R81" s="14"/>
      <c r="S81" s="14"/>
      <c r="T81" s="14"/>
      <c r="U81" s="14"/>
      <c r="V81" s="14"/>
      <c r="W81" s="19">
        <f t="shared" si="30"/>
        <v>3.0098684210526314</v>
      </c>
      <c r="X81" s="14"/>
      <c r="Y81" s="14"/>
      <c r="Z81" s="14"/>
    </row>
    <row r="82" spans="3:26" x14ac:dyDescent="0.3">
      <c r="C82" s="3">
        <v>78</v>
      </c>
      <c r="D82" s="18">
        <f t="shared" si="15"/>
        <v>0.33968311024337872</v>
      </c>
      <c r="E82" s="14"/>
      <c r="F82" s="14"/>
      <c r="G82" s="14">
        <f t="shared" si="24"/>
        <v>0.34078597748442863</v>
      </c>
      <c r="H82" s="14">
        <f t="shared" si="25"/>
        <v>0.75805696723946503</v>
      </c>
      <c r="I82" s="14">
        <f t="shared" si="26"/>
        <v>1.241943032760535</v>
      </c>
      <c r="J82" s="14">
        <f t="shared" si="28"/>
        <v>0.75560370844580993</v>
      </c>
      <c r="K82" s="14">
        <f t="shared" si="29"/>
        <v>1.2379237996448051</v>
      </c>
      <c r="L82" s="14">
        <f t="shared" si="27"/>
        <v>0.99676375404530748</v>
      </c>
      <c r="M82" s="14">
        <f t="shared" si="16"/>
        <v>8.0386681866499193E-2</v>
      </c>
      <c r="N82" s="14"/>
      <c r="O82" s="14"/>
      <c r="P82" s="14"/>
      <c r="Q82" s="15"/>
      <c r="R82" s="14"/>
      <c r="S82" s="14"/>
      <c r="T82" s="14"/>
      <c r="U82" s="14"/>
      <c r="V82" s="14"/>
      <c r="W82" s="19">
        <f t="shared" si="30"/>
        <v>3.0097402597402598</v>
      </c>
      <c r="X82" s="14"/>
      <c r="Y82" s="14"/>
      <c r="Z82" s="14"/>
    </row>
    <row r="83" spans="3:26" x14ac:dyDescent="0.3">
      <c r="C83" s="3">
        <v>79</v>
      </c>
      <c r="D83" s="18">
        <f t="shared" si="15"/>
        <v>0.33752637027780719</v>
      </c>
      <c r="E83" s="14"/>
      <c r="F83" s="14"/>
      <c r="G83" s="14">
        <f t="shared" si="24"/>
        <v>0.33860818556715916</v>
      </c>
      <c r="H83" s="14">
        <f t="shared" si="25"/>
        <v>0.75961538461538258</v>
      </c>
      <c r="I83" s="14">
        <f t="shared" si="26"/>
        <v>1.2403846153846174</v>
      </c>
      <c r="J83" s="14">
        <f t="shared" si="28"/>
        <v>0.75718849840255387</v>
      </c>
      <c r="K83" s="14">
        <f t="shared" si="29"/>
        <v>1.2364217252396186</v>
      </c>
      <c r="L83" s="14">
        <f t="shared" si="27"/>
        <v>0.99680511182108622</v>
      </c>
      <c r="M83" s="14">
        <f t="shared" si="16"/>
        <v>7.9872204472844113E-2</v>
      </c>
      <c r="N83" s="14"/>
      <c r="O83" s="14"/>
      <c r="P83" s="14"/>
      <c r="Q83" s="15"/>
      <c r="R83" s="14"/>
      <c r="S83" s="14"/>
      <c r="T83" s="14"/>
      <c r="U83" s="14"/>
      <c r="V83" s="14"/>
      <c r="W83" s="19">
        <f t="shared" si="30"/>
        <v>3.0096153846153846</v>
      </c>
      <c r="X83" s="14"/>
      <c r="Y83" s="14"/>
      <c r="Z83" s="14"/>
    </row>
    <row r="84" spans="3:26" x14ac:dyDescent="0.3">
      <c r="C84" s="3">
        <v>80</v>
      </c>
      <c r="D84" s="18">
        <f t="shared" si="15"/>
        <v>0.33541019662496846</v>
      </c>
      <c r="E84" s="14"/>
      <c r="F84" s="14"/>
      <c r="G84" s="14">
        <f t="shared" si="24"/>
        <v>0.33647162129783226</v>
      </c>
      <c r="H84" s="14">
        <f t="shared" si="25"/>
        <v>0.76114407040362397</v>
      </c>
      <c r="I84" s="14">
        <f t="shared" si="26"/>
        <v>1.2388559295963759</v>
      </c>
      <c r="J84" s="14">
        <f t="shared" si="28"/>
        <v>0.75874298500802895</v>
      </c>
      <c r="K84" s="14">
        <f t="shared" si="29"/>
        <v>1.2349478667269869</v>
      </c>
      <c r="L84" s="14">
        <f t="shared" si="27"/>
        <v>0.99684542586750791</v>
      </c>
      <c r="M84" s="14">
        <f t="shared" si="16"/>
        <v>7.9367480286492972E-2</v>
      </c>
      <c r="N84" s="14"/>
      <c r="O84" s="14"/>
      <c r="P84" s="14"/>
      <c r="Q84" s="15"/>
      <c r="R84" s="14"/>
      <c r="S84" s="14"/>
      <c r="T84" s="14"/>
      <c r="U84" s="14"/>
      <c r="V84" s="14"/>
      <c r="W84" s="19">
        <f t="shared" si="30"/>
        <v>3.009493670886076</v>
      </c>
      <c r="X84" s="14"/>
      <c r="Y84" s="14"/>
      <c r="Z84" s="14"/>
    </row>
    <row r="85" spans="3:26" x14ac:dyDescent="0.3">
      <c r="C85" s="3">
        <v>81</v>
      </c>
      <c r="D85" s="18">
        <f t="shared" si="15"/>
        <v>0.33333333333333331</v>
      </c>
      <c r="E85" s="14"/>
      <c r="F85" s="14"/>
      <c r="G85" s="14">
        <f t="shared" si="24"/>
        <v>0.33437500000000003</v>
      </c>
      <c r="H85" s="14">
        <f t="shared" si="25"/>
        <v>0.7626439581030221</v>
      </c>
      <c r="I85" s="14">
        <f t="shared" si="26"/>
        <v>1.237356041896978</v>
      </c>
      <c r="J85" s="14">
        <f t="shared" si="28"/>
        <v>0.76026812022731172</v>
      </c>
      <c r="K85" s="14">
        <f t="shared" si="29"/>
        <v>1.2335013501776726</v>
      </c>
      <c r="L85" s="14">
        <f t="shared" si="27"/>
        <v>0.99688473520249221</v>
      </c>
      <c r="M85" s="14">
        <f t="shared" si="16"/>
        <v>7.8872204991726827E-2</v>
      </c>
      <c r="N85" s="14"/>
      <c r="O85" s="14"/>
      <c r="P85" s="14"/>
      <c r="Q85" s="15"/>
      <c r="R85" s="14"/>
      <c r="S85" s="14"/>
      <c r="T85" s="14"/>
      <c r="U85" s="14"/>
      <c r="V85" s="14"/>
      <c r="W85" s="19">
        <f t="shared" si="30"/>
        <v>3.0093749999999999</v>
      </c>
      <c r="X85" s="14"/>
      <c r="Y85" s="14"/>
      <c r="Z85" s="14"/>
    </row>
    <row r="86" spans="3:26" x14ac:dyDescent="0.3">
      <c r="C86" s="3">
        <v>82</v>
      </c>
      <c r="D86" s="18">
        <f t="shared" si="15"/>
        <v>0.33129457822453962</v>
      </c>
      <c r="E86" s="14"/>
      <c r="F86" s="14"/>
      <c r="G86" s="14">
        <f t="shared" si="24"/>
        <v>0.33231709235486229</v>
      </c>
      <c r="H86" s="14">
        <f t="shared" si="25"/>
        <v>0.76411594068783195</v>
      </c>
      <c r="I86" s="14">
        <f t="shared" si="26"/>
        <v>1.235884059312168</v>
      </c>
      <c r="J86" s="14">
        <f t="shared" si="28"/>
        <v>0.76176481471648472</v>
      </c>
      <c r="K86" s="14">
        <f t="shared" si="29"/>
        <v>1.2320813391296692</v>
      </c>
      <c r="L86" s="14">
        <f t="shared" si="27"/>
        <v>0.99692307692307691</v>
      </c>
      <c r="M86" s="14">
        <f t="shared" si="16"/>
        <v>7.8386087402197394E-2</v>
      </c>
      <c r="N86" s="14"/>
      <c r="O86" s="14"/>
      <c r="P86" s="14"/>
      <c r="Q86" s="15"/>
      <c r="R86" s="14"/>
      <c r="S86" s="14"/>
      <c r="T86" s="14"/>
      <c r="U86" s="14"/>
      <c r="V86" s="14"/>
      <c r="W86" s="19">
        <f t="shared" si="30"/>
        <v>3.0092592592592591</v>
      </c>
      <c r="X86" s="14"/>
      <c r="Y86" s="14"/>
      <c r="Z86" s="14"/>
    </row>
    <row r="87" spans="3:26" x14ac:dyDescent="0.3">
      <c r="C87" s="3">
        <v>83</v>
      </c>
      <c r="D87" s="18">
        <f t="shared" si="15"/>
        <v>0.32929277996907103</v>
      </c>
      <c r="E87" s="14"/>
      <c r="F87" s="14"/>
      <c r="G87" s="14">
        <f t="shared" si="24"/>
        <v>0.3302967213714158</v>
      </c>
      <c r="H87" s="14">
        <f t="shared" si="25"/>
        <v>0.76556087284189867</v>
      </c>
      <c r="I87" s="14">
        <f t="shared" si="26"/>
        <v>1.2344391271581012</v>
      </c>
      <c r="J87" s="14">
        <f t="shared" si="28"/>
        <v>0.7632339400976984</v>
      </c>
      <c r="K87" s="14">
        <f t="shared" si="29"/>
        <v>1.2306870325466785</v>
      </c>
      <c r="L87" s="14">
        <f t="shared" si="27"/>
        <v>0.99696048632218848</v>
      </c>
      <c r="M87" s="14">
        <f t="shared" si="16"/>
        <v>7.7908848741496686E-2</v>
      </c>
      <c r="N87" s="14"/>
      <c r="O87" s="14"/>
      <c r="P87" s="14"/>
      <c r="Q87" s="15"/>
      <c r="R87" s="14"/>
      <c r="S87" s="14"/>
      <c r="T87" s="14"/>
      <c r="U87" s="14"/>
      <c r="V87" s="14"/>
      <c r="W87" s="19">
        <f t="shared" si="30"/>
        <v>3.0091463414634148</v>
      </c>
      <c r="X87" s="14"/>
      <c r="Y87" s="14"/>
      <c r="Z87" s="14"/>
    </row>
    <row r="88" spans="3:26" x14ac:dyDescent="0.3">
      <c r="C88" s="3">
        <v>84</v>
      </c>
      <c r="D88" s="18">
        <f t="shared" si="15"/>
        <v>0.3273268353539886</v>
      </c>
      <c r="E88" s="14"/>
      <c r="F88" s="14"/>
      <c r="G88" s="14">
        <f t="shared" si="24"/>
        <v>0.32831275955686207</v>
      </c>
      <c r="H88" s="14">
        <f t="shared" si="25"/>
        <v>0.76697957304407671</v>
      </c>
      <c r="I88" s="14">
        <f t="shared" si="26"/>
        <v>1.2330204269559233</v>
      </c>
      <c r="J88" s="14">
        <f t="shared" si="28"/>
        <v>0.76467633108298338</v>
      </c>
      <c r="K88" s="14">
        <f t="shared" si="29"/>
        <v>1.2293176629110105</v>
      </c>
      <c r="L88" s="14">
        <f t="shared" si="27"/>
        <v>0.99699699699699695</v>
      </c>
      <c r="M88" s="14">
        <f t="shared" si="16"/>
        <v>7.7440221971337875E-2</v>
      </c>
      <c r="N88" s="14"/>
      <c r="O88" s="14"/>
      <c r="P88" s="14"/>
      <c r="Q88" s="15"/>
      <c r="R88" s="14"/>
      <c r="S88" s="14"/>
      <c r="T88" s="14"/>
      <c r="U88" s="14"/>
      <c r="V88" s="14"/>
      <c r="W88" s="19">
        <f t="shared" si="30"/>
        <v>3.0090361445783134</v>
      </c>
      <c r="X88" s="14"/>
      <c r="Y88" s="14"/>
      <c r="Z88" s="14"/>
    </row>
    <row r="89" spans="3:26" x14ac:dyDescent="0.3">
      <c r="C89" s="3">
        <v>85</v>
      </c>
      <c r="D89" s="18">
        <f t="shared" si="15"/>
        <v>0.32539568672798425</v>
      </c>
      <c r="E89" s="14"/>
      <c r="F89" s="14"/>
      <c r="G89" s="14">
        <f t="shared" si="24"/>
        <v>0.32636412627181755</v>
      </c>
      <c r="H89" s="14">
        <f t="shared" si="25"/>
        <v>0.76837282551655606</v>
      </c>
      <c r="I89" s="14">
        <f t="shared" si="26"/>
        <v>1.2316271744834439</v>
      </c>
      <c r="J89" s="14">
        <f t="shared" si="28"/>
        <v>0.76609278745864351</v>
      </c>
      <c r="K89" s="14">
        <f t="shared" si="29"/>
        <v>1.2279724944404662</v>
      </c>
      <c r="L89" s="14">
        <f t="shared" si="27"/>
        <v>0.9970326409495549</v>
      </c>
      <c r="M89" s="14">
        <f t="shared" si="16"/>
        <v>7.6979951163637136E-2</v>
      </c>
      <c r="N89" s="14"/>
      <c r="O89" s="14"/>
      <c r="P89" s="14"/>
      <c r="Q89" s="15"/>
      <c r="R89" s="14"/>
      <c r="S89" s="14"/>
      <c r="T89" s="14"/>
      <c r="U89" s="14"/>
      <c r="V89" s="14"/>
      <c r="W89" s="19">
        <f t="shared" si="30"/>
        <v>3.0089285714285716</v>
      </c>
      <c r="X89" s="14"/>
      <c r="Y89" s="14"/>
      <c r="Z89" s="14"/>
    </row>
    <row r="90" spans="3:26" x14ac:dyDescent="0.3">
      <c r="C90" s="3">
        <v>86</v>
      </c>
      <c r="D90" s="18">
        <f t="shared" si="15"/>
        <v>0.32349831961031522</v>
      </c>
      <c r="E90" s="14"/>
      <c r="F90" s="14"/>
      <c r="G90" s="14">
        <f t="shared" si="24"/>
        <v>0.32444978525622797</v>
      </c>
      <c r="H90" s="14">
        <f t="shared" si="25"/>
        <v>0.76974138204647191</v>
      </c>
      <c r="I90" s="14">
        <f t="shared" si="26"/>
        <v>1.230258617953528</v>
      </c>
      <c r="J90" s="14">
        <f t="shared" si="28"/>
        <v>0.76748407594076373</v>
      </c>
      <c r="K90" s="14">
        <f t="shared" si="29"/>
        <v>1.2266508214199401</v>
      </c>
      <c r="L90" s="14">
        <f t="shared" si="27"/>
        <v>0.99706744868035191</v>
      </c>
      <c r="M90" s="14">
        <f t="shared" si="16"/>
        <v>7.6527790913196045E-2</v>
      </c>
      <c r="N90" s="14"/>
      <c r="O90" s="14"/>
      <c r="P90" s="14"/>
      <c r="Q90" s="15"/>
      <c r="R90" s="14"/>
      <c r="S90" s="14"/>
      <c r="T90" s="14"/>
      <c r="U90" s="14"/>
      <c r="V90" s="14"/>
      <c r="W90" s="19">
        <f t="shared" si="30"/>
        <v>3.0088235294117647</v>
      </c>
      <c r="X90" s="14"/>
      <c r="Y90" s="14"/>
      <c r="Z90" s="14"/>
    </row>
    <row r="91" spans="3:26" x14ac:dyDescent="0.3">
      <c r="C91" s="3">
        <v>87</v>
      </c>
      <c r="D91" s="18">
        <f t="shared" si="15"/>
        <v>0.3216337604513384</v>
      </c>
      <c r="E91" s="14"/>
      <c r="F91" s="14"/>
      <c r="G91" s="14">
        <f t="shared" si="24"/>
        <v>0.32256874231311561</v>
      </c>
      <c r="H91" s="14">
        <f t="shared" si="25"/>
        <v>0.7710859636905838</v>
      </c>
      <c r="I91" s="14">
        <f t="shared" si="26"/>
        <v>1.2289140363094162</v>
      </c>
      <c r="J91" s="14">
        <f t="shared" si="28"/>
        <v>0.76885093191177067</v>
      </c>
      <c r="K91" s="14">
        <f t="shared" si="29"/>
        <v>1.2253519666389541</v>
      </c>
      <c r="L91" s="14">
        <f t="shared" si="27"/>
        <v>0.99710144927536237</v>
      </c>
      <c r="M91" s="14">
        <f t="shared" si="16"/>
        <v>7.6083505787863923E-2</v>
      </c>
      <c r="N91" s="14"/>
      <c r="O91" s="14"/>
      <c r="P91" s="14"/>
      <c r="Q91" s="15"/>
      <c r="R91" s="14"/>
      <c r="S91" s="14"/>
      <c r="T91" s="14"/>
      <c r="U91" s="14"/>
      <c r="V91" s="14"/>
      <c r="W91" s="19">
        <f t="shared" si="30"/>
        <v>3.0087209302325579</v>
      </c>
      <c r="X91" s="14"/>
      <c r="Y91" s="14"/>
      <c r="Z91" s="14"/>
    </row>
    <row r="92" spans="3:26" x14ac:dyDescent="0.3">
      <c r="C92" s="3">
        <v>88</v>
      </c>
      <c r="D92" s="18">
        <f t="shared" si="15"/>
        <v>0.31980107453341566</v>
      </c>
      <c r="E92" s="14"/>
      <c r="F92" s="14"/>
      <c r="G92" s="14">
        <f t="shared" si="24"/>
        <v>0.32072004313839669</v>
      </c>
      <c r="H92" s="14">
        <f t="shared" si="25"/>
        <v>0.77240726237165469</v>
      </c>
      <c r="I92" s="14">
        <f t="shared" si="26"/>
        <v>1.2275927376283453</v>
      </c>
      <c r="J92" s="14">
        <f t="shared" si="28"/>
        <v>0.77019406104680754</v>
      </c>
      <c r="K92" s="14">
        <f t="shared" si="29"/>
        <v>1.2240752799274044</v>
      </c>
      <c r="L92" s="14">
        <f t="shared" si="27"/>
        <v>0.99713467048710602</v>
      </c>
      <c r="M92" s="14">
        <f t="shared" si="16"/>
        <v>7.5646869813432827E-2</v>
      </c>
      <c r="N92" s="14"/>
      <c r="O92" s="14"/>
      <c r="P92" s="14"/>
      <c r="Q92" s="15"/>
      <c r="R92" s="14"/>
      <c r="S92" s="14"/>
      <c r="T92" s="14"/>
      <c r="U92" s="14"/>
      <c r="V92" s="14"/>
      <c r="W92" s="19">
        <f t="shared" si="30"/>
        <v>3.0086206896551726</v>
      </c>
      <c r="X92" s="14"/>
      <c r="Y92" s="14"/>
      <c r="Z92" s="14"/>
    </row>
    <row r="93" spans="3:26" x14ac:dyDescent="0.3">
      <c r="C93" s="3">
        <v>89</v>
      </c>
      <c r="D93" s="18">
        <f t="shared" si="15"/>
        <v>0.31799936400190804</v>
      </c>
      <c r="E93" s="14"/>
      <c r="F93" s="14"/>
      <c r="G93" s="14">
        <f t="shared" ref="G93:G104" si="31">3/(L93*SQRT(C93))</f>
        <v>0.31890277128600431</v>
      </c>
      <c r="H93" s="14">
        <f t="shared" ref="H93:H104" si="32">MAX(0,1-((3/L93)*SQRT(1-(L93^2))))</f>
        <v>0.77370594237468504</v>
      </c>
      <c r="I93" s="14">
        <f t="shared" ref="I93:I104" si="33">1+((3/L93)*SQRT(1-(L93^2)))</f>
        <v>1.226294057625315</v>
      </c>
      <c r="J93" s="14">
        <f t="shared" si="28"/>
        <v>0.77151414083821279</v>
      </c>
      <c r="K93" s="14">
        <f t="shared" si="29"/>
        <v>1.2228201367821838</v>
      </c>
      <c r="L93" s="14">
        <f t="shared" ref="L93:L104" si="34">(4*(C93-1))/((4*C93)-3)</f>
        <v>0.99716713881019825</v>
      </c>
      <c r="M93" s="14">
        <f t="shared" si="16"/>
        <v>7.5217665990661819E-2</v>
      </c>
      <c r="N93" s="14"/>
      <c r="O93" s="14"/>
      <c r="P93" s="14"/>
      <c r="Q93" s="15"/>
      <c r="R93" s="14"/>
      <c r="S93" s="14"/>
      <c r="T93" s="14"/>
      <c r="U93" s="14"/>
      <c r="V93" s="14"/>
      <c r="W93" s="19">
        <f t="shared" si="30"/>
        <v>3.0085227272727275</v>
      </c>
      <c r="X93" s="14"/>
      <c r="Y93" s="14"/>
      <c r="Z93" s="14"/>
    </row>
    <row r="94" spans="3:26" x14ac:dyDescent="0.3">
      <c r="C94" s="3">
        <v>90</v>
      </c>
      <c r="D94" s="18">
        <f t="shared" ref="D94:D104" si="35">3/SQRT(C94)</f>
        <v>0.31622776601683794</v>
      </c>
      <c r="E94" s="14"/>
      <c r="F94" s="14"/>
      <c r="G94" s="14">
        <f t="shared" si="31"/>
        <v>0.31711604625845824</v>
      </c>
      <c r="H94" s="14">
        <f t="shared" si="32"/>
        <v>0.77498264175024745</v>
      </c>
      <c r="I94" s="14">
        <f t="shared" si="33"/>
        <v>1.2250173582497526</v>
      </c>
      <c r="J94" s="14">
        <f t="shared" si="28"/>
        <v>0.77281182202545695</v>
      </c>
      <c r="K94" s="14">
        <f t="shared" si="29"/>
        <v>1.2215859370781845</v>
      </c>
      <c r="L94" s="14">
        <f t="shared" si="34"/>
        <v>0.99719887955182074</v>
      </c>
      <c r="M94" s="14">
        <f t="shared" ref="M94:M104" si="36">SQRT(1-(L94^2))</f>
        <v>7.4795685842121276E-2</v>
      </c>
      <c r="N94" s="14"/>
      <c r="O94" s="14"/>
      <c r="P94" s="14"/>
      <c r="Q94" s="15"/>
      <c r="R94" s="14"/>
      <c r="S94" s="14"/>
      <c r="T94" s="14"/>
      <c r="U94" s="14"/>
      <c r="V94" s="14"/>
      <c r="W94" s="19">
        <f t="shared" si="30"/>
        <v>3.0084269662921348</v>
      </c>
      <c r="X94" s="14"/>
      <c r="Y94" s="14"/>
      <c r="Z94" s="14"/>
    </row>
    <row r="95" spans="3:26" x14ac:dyDescent="0.3">
      <c r="C95" s="3">
        <v>91</v>
      </c>
      <c r="D95" s="18">
        <f t="shared" si="35"/>
        <v>0.31448545101657549</v>
      </c>
      <c r="E95" s="14"/>
      <c r="F95" s="14"/>
      <c r="G95" s="14">
        <f t="shared" si="31"/>
        <v>0.31535902171384378</v>
      </c>
      <c r="H95" s="14">
        <f t="shared" si="32"/>
        <v>0.77623797363170932</v>
      </c>
      <c r="I95" s="14">
        <f t="shared" si="33"/>
        <v>1.2237620263682907</v>
      </c>
      <c r="J95" s="14">
        <f t="shared" si="28"/>
        <v>0.77408772993743868</v>
      </c>
      <c r="K95" s="14">
        <f t="shared" si="29"/>
        <v>1.2203721038575752</v>
      </c>
      <c r="L95" s="14">
        <f t="shared" si="34"/>
        <v>0.99722991689750695</v>
      </c>
      <c r="M95" s="14">
        <f t="shared" si="36"/>
        <v>7.4380728986689432E-2</v>
      </c>
      <c r="N95" s="14"/>
      <c r="O95" s="14"/>
      <c r="P95" s="14"/>
      <c r="Q95" s="15"/>
      <c r="R95" s="14"/>
      <c r="S95" s="14"/>
      <c r="T95" s="14"/>
      <c r="U95" s="14"/>
      <c r="V95" s="14"/>
      <c r="W95" s="19">
        <f t="shared" si="30"/>
        <v>3.0083333333333333</v>
      </c>
      <c r="X95" s="14"/>
      <c r="Y95" s="14"/>
      <c r="Z95" s="14"/>
    </row>
    <row r="96" spans="3:26" x14ac:dyDescent="0.3">
      <c r="C96" s="3">
        <v>92</v>
      </c>
      <c r="D96" s="18">
        <f t="shared" si="35"/>
        <v>0.31277162108561218</v>
      </c>
      <c r="E96" s="14"/>
      <c r="F96" s="14"/>
      <c r="G96" s="14">
        <f t="shared" si="31"/>
        <v>0.31363088378090231</v>
      </c>
      <c r="H96" s="14">
        <f t="shared" si="32"/>
        <v>0.77747252747252693</v>
      </c>
      <c r="I96" s="14">
        <f t="shared" si="33"/>
        <v>1.2225274725274731</v>
      </c>
      <c r="J96" s="14">
        <f t="shared" si="28"/>
        <v>0.77534246575342403</v>
      </c>
      <c r="K96" s="14">
        <f t="shared" si="29"/>
        <v>1.2191780821917815</v>
      </c>
      <c r="L96" s="14">
        <f t="shared" si="34"/>
        <v>0.99726027397260275</v>
      </c>
      <c r="M96" s="14">
        <f t="shared" si="36"/>
        <v>7.3972602739726223E-2</v>
      </c>
      <c r="N96" s="14"/>
      <c r="O96" s="14"/>
      <c r="P96" s="14"/>
      <c r="Q96" s="15"/>
      <c r="R96" s="14"/>
      <c r="S96" s="14"/>
      <c r="T96" s="14"/>
      <c r="U96" s="14"/>
      <c r="V96" s="14"/>
      <c r="W96" s="19">
        <f t="shared" si="30"/>
        <v>3.0082417582417582</v>
      </c>
      <c r="X96" s="14"/>
      <c r="Y96" s="14"/>
      <c r="Z96" s="14"/>
    </row>
    <row r="97" spans="3:26" x14ac:dyDescent="0.3">
      <c r="C97" s="3">
        <v>93</v>
      </c>
      <c r="D97" s="18">
        <f t="shared" si="35"/>
        <v>0.31108550841912758</v>
      </c>
      <c r="E97" s="14"/>
      <c r="F97" s="14"/>
      <c r="G97" s="14">
        <f t="shared" si="31"/>
        <v>0.3119308494746143</v>
      </c>
      <c r="H97" s="14">
        <f t="shared" si="32"/>
        <v>0.7786868702092673</v>
      </c>
      <c r="I97" s="14">
        <f t="shared" si="33"/>
        <v>1.2213131297907327</v>
      </c>
      <c r="J97" s="14">
        <f t="shared" si="28"/>
        <v>0.776576607688375</v>
      </c>
      <c r="K97" s="14">
        <f t="shared" si="29"/>
        <v>1.2180033381110831</v>
      </c>
      <c r="L97" s="14">
        <f t="shared" si="34"/>
        <v>0.99728997289972898</v>
      </c>
      <c r="M97" s="14">
        <f t="shared" si="36"/>
        <v>7.3571121737117995E-2</v>
      </c>
      <c r="N97" s="14"/>
      <c r="O97" s="14"/>
      <c r="P97" s="14"/>
      <c r="Q97" s="15"/>
      <c r="R97" s="14"/>
      <c r="S97" s="14"/>
      <c r="T97" s="14"/>
      <c r="U97" s="14"/>
      <c r="V97" s="14"/>
      <c r="W97" s="19">
        <f t="shared" si="30"/>
        <v>3.0081521739130435</v>
      </c>
      <c r="X97" s="14"/>
      <c r="Y97" s="14"/>
      <c r="Z97" s="14"/>
    </row>
    <row r="98" spans="3:26" x14ac:dyDescent="0.3">
      <c r="C98" s="3">
        <v>94</v>
      </c>
      <c r="D98" s="18">
        <f t="shared" si="35"/>
        <v>0.30942637387763799</v>
      </c>
      <c r="E98" s="14"/>
      <c r="F98" s="14"/>
      <c r="G98" s="14">
        <f t="shared" si="31"/>
        <v>0.31025816520526606</v>
      </c>
      <c r="H98" s="14">
        <f t="shared" si="32"/>
        <v>0.77988154735554582</v>
      </c>
      <c r="I98" s="14">
        <f t="shared" si="33"/>
        <v>1.2201184526444542</v>
      </c>
      <c r="J98" s="14">
        <f t="shared" si="28"/>
        <v>0.77779071210794393</v>
      </c>
      <c r="K98" s="14">
        <f t="shared" si="29"/>
        <v>1.2168473575971499</v>
      </c>
      <c r="L98" s="14">
        <f t="shared" si="34"/>
        <v>0.99731903485254692</v>
      </c>
      <c r="M98" s="14">
        <f t="shared" si="36"/>
        <v>7.3176107581534353E-2</v>
      </c>
      <c r="N98" s="14"/>
      <c r="O98" s="14"/>
      <c r="P98" s="14"/>
      <c r="Q98" s="15"/>
      <c r="R98" s="14"/>
      <c r="S98" s="14"/>
      <c r="T98" s="14"/>
      <c r="U98" s="14"/>
      <c r="V98" s="14"/>
      <c r="W98" s="19">
        <f t="shared" si="30"/>
        <v>3.0080645161290325</v>
      </c>
      <c r="X98" s="14"/>
      <c r="Y98" s="14"/>
      <c r="Z98" s="14"/>
    </row>
    <row r="99" spans="3:26" x14ac:dyDescent="0.3">
      <c r="C99" s="3">
        <v>95</v>
      </c>
      <c r="D99" s="18">
        <f t="shared" si="35"/>
        <v>0.30779350562554625</v>
      </c>
      <c r="E99" s="14"/>
      <c r="F99" s="14"/>
      <c r="G99" s="14">
        <f t="shared" si="31"/>
        <v>0.30861210537455036</v>
      </c>
      <c r="H99" s="14">
        <f t="shared" si="32"/>
        <v>0.78105708403171725</v>
      </c>
      <c r="I99" s="14">
        <f t="shared" si="33"/>
        <v>1.2189429159682827</v>
      </c>
      <c r="J99" s="14">
        <f t="shared" si="28"/>
        <v>0.7789853145780522</v>
      </c>
      <c r="K99" s="14">
        <f t="shared" si="29"/>
        <v>1.2157096456341492</v>
      </c>
      <c r="L99" s="14">
        <f t="shared" si="34"/>
        <v>0.99734748010610075</v>
      </c>
      <c r="M99" s="14">
        <f t="shared" si="36"/>
        <v>7.2787388509349515E-2</v>
      </c>
      <c r="N99" s="14"/>
      <c r="O99" s="14"/>
      <c r="P99" s="14"/>
      <c r="Q99" s="15"/>
      <c r="R99" s="14"/>
      <c r="S99" s="14"/>
      <c r="T99" s="14"/>
      <c r="U99" s="14"/>
      <c r="V99" s="14"/>
      <c r="W99" s="19">
        <f t="shared" si="30"/>
        <v>3.0079787234042556</v>
      </c>
      <c r="X99" s="14"/>
      <c r="Y99" s="14"/>
      <c r="Z99" s="14"/>
    </row>
    <row r="100" spans="3:26" x14ac:dyDescent="0.3">
      <c r="C100" s="3">
        <v>96</v>
      </c>
      <c r="D100" s="18">
        <f t="shared" si="35"/>
        <v>0.30618621784789729</v>
      </c>
      <c r="E100" s="14"/>
      <c r="F100" s="14"/>
      <c r="G100" s="14">
        <f t="shared" si="31"/>
        <v>0.30699197105276016</v>
      </c>
      <c r="H100" s="14">
        <f t="shared" si="32"/>
        <v>0.78221398593473146</v>
      </c>
      <c r="I100" s="14">
        <f t="shared" si="33"/>
        <v>1.2177860140652685</v>
      </c>
      <c r="J100" s="14">
        <f t="shared" si="28"/>
        <v>0.78016093085353799</v>
      </c>
      <c r="K100" s="14">
        <f t="shared" si="29"/>
        <v>1.2145897253144411</v>
      </c>
      <c r="L100" s="14">
        <f t="shared" si="34"/>
        <v>0.99737532808398954</v>
      </c>
      <c r="M100" s="14">
        <f t="shared" si="36"/>
        <v>7.2404799076817197E-2</v>
      </c>
      <c r="N100" s="14"/>
      <c r="O100" s="14"/>
      <c r="P100" s="14"/>
      <c r="Q100" s="15"/>
      <c r="R100" s="14"/>
      <c r="S100" s="14"/>
      <c r="T100" s="14"/>
      <c r="U100" s="14"/>
      <c r="V100" s="14"/>
      <c r="W100" s="19">
        <f t="shared" si="30"/>
        <v>3.007894736842105</v>
      </c>
      <c r="X100" s="14"/>
      <c r="Y100" s="14"/>
      <c r="Z100" s="14"/>
    </row>
    <row r="101" spans="3:26" x14ac:dyDescent="0.3">
      <c r="C101" s="3">
        <v>97</v>
      </c>
      <c r="D101" s="18">
        <f t="shared" si="35"/>
        <v>0.30460384954008574</v>
      </c>
      <c r="E101" s="14"/>
      <c r="F101" s="14"/>
      <c r="G101" s="14">
        <f t="shared" si="31"/>
        <v>0.30539708873159638</v>
      </c>
      <c r="H101" s="14">
        <f t="shared" si="32"/>
        <v>0.78335274025215573</v>
      </c>
      <c r="I101" s="14">
        <f t="shared" si="33"/>
        <v>1.2166472597478442</v>
      </c>
      <c r="J101" s="14">
        <f t="shared" si="28"/>
        <v>0.78131805780994235</v>
      </c>
      <c r="K101" s="14">
        <f t="shared" si="29"/>
        <v>1.2134871369952525</v>
      </c>
      <c r="L101" s="14">
        <f t="shared" si="34"/>
        <v>0.9974025974025974</v>
      </c>
      <c r="M101" s="14">
        <f t="shared" si="36"/>
        <v>7.2028179864218347E-2</v>
      </c>
      <c r="N101" s="14"/>
      <c r="O101" s="14"/>
      <c r="P101" s="14"/>
      <c r="Q101" s="15"/>
      <c r="R101" s="14"/>
      <c r="S101" s="14"/>
      <c r="T101" s="14"/>
      <c r="U101" s="14"/>
      <c r="V101" s="14"/>
      <c r="W101" s="19">
        <f t="shared" si="30"/>
        <v>3.0078125</v>
      </c>
      <c r="X101" s="14"/>
      <c r="Y101" s="14"/>
      <c r="Z101" s="14"/>
    </row>
    <row r="102" spans="3:26" x14ac:dyDescent="0.3">
      <c r="C102" s="3">
        <v>98</v>
      </c>
      <c r="D102" s="18">
        <f t="shared" si="35"/>
        <v>0.30304576336566325</v>
      </c>
      <c r="E102" s="14"/>
      <c r="F102" s="14"/>
      <c r="G102" s="14">
        <f t="shared" si="31"/>
        <v>0.30382680914753352</v>
      </c>
      <c r="H102" s="14">
        <f t="shared" si="32"/>
        <v>0.78447381652422976</v>
      </c>
      <c r="I102" s="14">
        <f t="shared" si="33"/>
        <v>1.2155261834757702</v>
      </c>
      <c r="J102" s="14">
        <f t="shared" si="28"/>
        <v>0.78245717432236805</v>
      </c>
      <c r="K102" s="14">
        <f t="shared" ref="K102:K104" si="37">L102+(3*SQRT(1-(L102^2)))</f>
        <v>1.2124014375028247</v>
      </c>
      <c r="L102" s="14">
        <f t="shared" si="34"/>
        <v>0.99742930591259638</v>
      </c>
      <c r="M102" s="14">
        <f t="shared" si="36"/>
        <v>7.1657377196742797E-2</v>
      </c>
      <c r="N102" s="14"/>
      <c r="O102" s="14"/>
      <c r="P102" s="14"/>
      <c r="Q102" s="15"/>
      <c r="R102" s="14"/>
      <c r="S102" s="14"/>
      <c r="T102" s="14"/>
      <c r="U102" s="14"/>
      <c r="V102" s="14"/>
      <c r="W102" s="19">
        <f t="shared" si="30"/>
        <v>3.0077319587628866</v>
      </c>
      <c r="X102" s="14"/>
      <c r="Y102" s="14"/>
      <c r="Z102" s="14"/>
    </row>
    <row r="103" spans="3:26" x14ac:dyDescent="0.3">
      <c r="C103" s="3">
        <v>99</v>
      </c>
      <c r="D103" s="18">
        <f t="shared" si="35"/>
        <v>0.30151134457776363</v>
      </c>
      <c r="E103" s="14"/>
      <c r="F103" s="14"/>
      <c r="G103" s="14">
        <f t="shared" si="31"/>
        <v>0.30228050617107427</v>
      </c>
      <c r="H103" s="14">
        <f t="shared" si="32"/>
        <v>0.78557766745731872</v>
      </c>
      <c r="I103" s="14">
        <f t="shared" si="33"/>
        <v>1.2144223325426813</v>
      </c>
      <c r="J103" s="14">
        <f t="shared" si="28"/>
        <v>0.78357874209483191</v>
      </c>
      <c r="K103" s="14">
        <f t="shared" si="37"/>
        <v>1.2113321993809951</v>
      </c>
      <c r="L103" s="14">
        <f t="shared" si="34"/>
        <v>0.99745547073791352</v>
      </c>
      <c r="M103" s="14">
        <f t="shared" si="36"/>
        <v>7.1292242881027215E-2</v>
      </c>
      <c r="N103" s="14"/>
      <c r="O103" s="14"/>
      <c r="P103" s="14"/>
      <c r="Q103" s="15"/>
      <c r="R103" s="14"/>
      <c r="S103" s="14"/>
      <c r="T103" s="14"/>
      <c r="U103" s="14"/>
      <c r="V103" s="14"/>
      <c r="W103" s="19">
        <f t="shared" si="30"/>
        <v>3.0076530612244898</v>
      </c>
      <c r="X103" s="14"/>
      <c r="Y103" s="14"/>
      <c r="Z103" s="14"/>
    </row>
    <row r="104" spans="3:26" x14ac:dyDescent="0.3">
      <c r="C104" s="4">
        <v>100</v>
      </c>
      <c r="D104" s="20">
        <f t="shared" si="35"/>
        <v>0.3</v>
      </c>
      <c r="E104" s="21"/>
      <c r="F104" s="21"/>
      <c r="G104" s="21">
        <f t="shared" si="31"/>
        <v>0.30075757575757578</v>
      </c>
      <c r="H104" s="21">
        <f t="shared" si="32"/>
        <v>0.78666472969198997</v>
      </c>
      <c r="I104" s="21">
        <f t="shared" si="33"/>
        <v>1.21333527030801</v>
      </c>
      <c r="J104" s="21">
        <f t="shared" si="28"/>
        <v>0.78468320644339551</v>
      </c>
      <c r="K104" s="21">
        <f t="shared" si="37"/>
        <v>1.2102790101812897</v>
      </c>
      <c r="L104" s="21">
        <f t="shared" si="34"/>
        <v>0.9974811083123426</v>
      </c>
      <c r="M104" s="21">
        <f t="shared" si="36"/>
        <v>7.0932633956315702E-2</v>
      </c>
      <c r="N104" s="21"/>
      <c r="O104" s="21"/>
      <c r="P104" s="21"/>
      <c r="Q104" s="22"/>
      <c r="R104" s="21"/>
      <c r="S104" s="21"/>
      <c r="T104" s="21"/>
      <c r="U104" s="21"/>
      <c r="V104" s="21"/>
      <c r="W104" s="23">
        <f t="shared" si="30"/>
        <v>3.0075757575757573</v>
      </c>
      <c r="X104" s="14"/>
      <c r="Y104" s="14"/>
      <c r="Z104" s="14"/>
    </row>
  </sheetData>
  <mergeCells count="30">
    <mergeCell ref="AB48:AC49"/>
    <mergeCell ref="AD48:AG49"/>
    <mergeCell ref="AB46:AC47"/>
    <mergeCell ref="AD46:AG47"/>
    <mergeCell ref="AB17:AC18"/>
    <mergeCell ref="AD17:AE18"/>
    <mergeCell ref="AF17:AG18"/>
    <mergeCell ref="AB40:AC41"/>
    <mergeCell ref="AB42:AC43"/>
    <mergeCell ref="AB44:AC45"/>
    <mergeCell ref="AD30:AG31"/>
    <mergeCell ref="AD32:AG33"/>
    <mergeCell ref="AD34:AG35"/>
    <mergeCell ref="AD36:AG37"/>
    <mergeCell ref="AD38:AG39"/>
    <mergeCell ref="AD40:AG41"/>
    <mergeCell ref="AD42:AG43"/>
    <mergeCell ref="AD44:AG45"/>
    <mergeCell ref="AB30:AC31"/>
    <mergeCell ref="AB32:AC33"/>
    <mergeCell ref="AB34:AC35"/>
    <mergeCell ref="AB36:AC37"/>
    <mergeCell ref="AB38:AC39"/>
    <mergeCell ref="AF15:AG16"/>
    <mergeCell ref="AD15:AE16"/>
    <mergeCell ref="D3:W4"/>
    <mergeCell ref="C3:C5"/>
    <mergeCell ref="A1:A2"/>
    <mergeCell ref="B1:B2"/>
    <mergeCell ref="AB15:AC16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Morris</dc:creator>
  <cp:lastModifiedBy>Nick Morris</cp:lastModifiedBy>
  <dcterms:created xsi:type="dcterms:W3CDTF">2014-09-25T12:33:29Z</dcterms:created>
  <dcterms:modified xsi:type="dcterms:W3CDTF">2014-09-29T13:00:08Z</dcterms:modified>
</cp:coreProperties>
</file>