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50" yWindow="570" windowWidth="20775" windowHeight="11445" activeTab="1"/>
  </bookViews>
  <sheets>
    <sheet name="Powder" sheetId="1" r:id="rId1"/>
    <sheet name="Sterile water" sheetId="3" r:id="rId2"/>
    <sheet name="C" sheetId="2" r:id="rId3"/>
  </sheets>
  <definedNames>
    <definedName name="_xlnm.Print_Area" localSheetId="2">'C'!$A$4:$F$63</definedName>
    <definedName name="_xlnm.Print_Area" localSheetId="0">Powder!$A$4:$F$76</definedName>
    <definedName name="_xlnm.Print_Area" localSheetId="1">'Sterile water'!$A$4:$F$76</definedName>
  </definedNames>
  <calcPr calcId="145621"/>
</workbook>
</file>

<file path=xl/calcChain.xml><?xml version="1.0" encoding="utf-8"?>
<calcChain xmlns="http://schemas.openxmlformats.org/spreadsheetml/2006/main">
  <c r="B27" i="1" l="1"/>
  <c r="B23" i="1"/>
  <c r="D68" i="3" l="1"/>
  <c r="B27" i="3"/>
  <c r="F68" i="3"/>
  <c r="F64" i="3"/>
  <c r="F62" i="3"/>
  <c r="D60" i="3"/>
  <c r="E60" i="3" s="1"/>
  <c r="F60" i="3" s="1"/>
  <c r="E59" i="3"/>
  <c r="F59" i="3" s="1"/>
  <c r="F61" i="3" s="1"/>
  <c r="D59" i="3"/>
  <c r="B33" i="3"/>
  <c r="B39" i="3" s="1"/>
  <c r="A39" i="3" s="1"/>
  <c r="B40" i="3" s="1"/>
  <c r="A40" i="3" s="1"/>
  <c r="B41" i="3" s="1"/>
  <c r="A41" i="3" s="1"/>
  <c r="B42" i="3" s="1"/>
  <c r="A42" i="3" s="1"/>
  <c r="E32" i="3"/>
  <c r="D68" i="1"/>
  <c r="E32" i="1"/>
  <c r="B33" i="1"/>
  <c r="B39" i="1" s="1"/>
  <c r="A39" i="1" s="1"/>
  <c r="B40" i="1" s="1"/>
  <c r="A40" i="1" s="1"/>
  <c r="B41" i="1" s="1"/>
  <c r="A41" i="1" s="1"/>
  <c r="B42" i="1" s="1"/>
  <c r="A42" i="1" s="1"/>
  <c r="F55" i="2"/>
  <c r="F51" i="2"/>
  <c r="F49" i="2"/>
  <c r="D47" i="2"/>
  <c r="E47" i="2" s="1"/>
  <c r="F47" i="2" s="1"/>
  <c r="E46" i="2"/>
  <c r="F46" i="2" s="1"/>
  <c r="D46" i="2"/>
  <c r="B34" i="2"/>
  <c r="B16" i="2"/>
  <c r="F68" i="1"/>
  <c r="F64" i="1"/>
  <c r="F62" i="1"/>
  <c r="D60" i="1"/>
  <c r="E60" i="1" s="1"/>
  <c r="F60" i="1" s="1"/>
  <c r="E59" i="1"/>
  <c r="F59" i="1" s="1"/>
  <c r="D59" i="1"/>
  <c r="F65" i="3" l="1"/>
  <c r="F61" i="1"/>
  <c r="F65" i="1" s="1"/>
  <c r="F48" i="2"/>
  <c r="F52" i="2" s="1"/>
  <c r="D55" i="2" s="1"/>
</calcChain>
</file>

<file path=xl/sharedStrings.xml><?xml version="1.0" encoding="utf-8"?>
<sst xmlns="http://schemas.openxmlformats.org/spreadsheetml/2006/main" count="209" uniqueCount="83">
  <si>
    <t>MICOBIOLOGY NO.</t>
  </si>
  <si>
    <t>BIOL/002/2018</t>
  </si>
  <si>
    <t>DATE RECEIVED</t>
  </si>
  <si>
    <t>2018-02-13 09:16:26</t>
  </si>
  <si>
    <t>Analysis Report</t>
  </si>
  <si>
    <t>Measles and Rubella Microbial Assay</t>
  </si>
  <si>
    <t>Sample Name:</t>
  </si>
  <si>
    <t>MEASLES AND RUBELLA VACCINE LIVE ATTENUATED</t>
  </si>
  <si>
    <t>Lab Ref No:</t>
  </si>
  <si>
    <t>Active Ingredient:</t>
  </si>
  <si>
    <t>Measles and Rubella</t>
  </si>
  <si>
    <t>Label Claim:</t>
  </si>
  <si>
    <t>Date Test Set:</t>
  </si>
  <si>
    <t>13/2/2018</t>
  </si>
  <si>
    <t>Date of Results:</t>
  </si>
  <si>
    <t>13/02/2018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</si>
  <si>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</si>
  <si>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</si>
  <si>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  <family val="2"/>
      </rPr>
      <t>λ</t>
    </r>
    <r>
      <rPr>
        <sz val="12"/>
        <color rgb="FF000000"/>
        <rFont val="Book Antiqua"/>
        <family val="1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</si>
  <si>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</si>
  <si>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</si>
  <si>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</si>
  <si>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</si>
  <si>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</si>
  <si>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</si>
  <si>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  <family val="1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</si>
  <si>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</si>
  <si>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</si>
  <si>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</si>
  <si>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</si>
  <si>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</si>
  <si>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  <family val="1"/>
      </rPr>
      <t>2</t>
    </r>
    <r>
      <rPr>
        <b/>
        <sz val="12"/>
        <color rgb="FF000000"/>
        <rFont val="Book Antiqua"/>
        <family val="1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</si>
  <si>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</si>
  <si>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</si>
  <si>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</si>
  <si>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</si>
  <si>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  <family val="2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</si>
  <si>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</si>
  <si>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</si>
  <si>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</si>
  <si>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</si>
  <si>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</si>
  <si>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</si>
  <si>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</si>
  <si>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</si>
  <si>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</si>
  <si>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</si>
  <si>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</si>
  <si>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  <family val="1"/>
      </rPr>
      <t>B</t>
    </r>
    <r>
      <rPr>
        <sz val="12"/>
        <color rgb="FF000000"/>
        <rFont val="Book Antiqua"/>
        <family val="1"/>
      </rPr>
      <t>)</t>
    </r>
  </si>
  <si>
    <r>
      <t>Gradient of Standard Curve (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)</t>
    </r>
  </si>
  <si>
    <r>
      <t>Standard curve formula: Log (</t>
    </r>
    <r>
      <rPr>
        <b/>
        <sz val="12"/>
        <color rgb="FF000000"/>
        <rFont val="Book Antiqua"/>
        <family val="1"/>
      </rPr>
      <t>Y</t>
    </r>
    <r>
      <rPr>
        <sz val="12"/>
        <color rgb="FF000000"/>
        <rFont val="Book Antiqua"/>
        <family val="1"/>
      </rPr>
      <t xml:space="preserve">) = 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*Log (</t>
    </r>
    <r>
      <rPr>
        <b/>
        <sz val="12"/>
        <color rgb="FF000000"/>
        <rFont val="Book Antiqua"/>
        <family val="1"/>
      </rPr>
      <t>X</t>
    </r>
    <r>
      <rPr>
        <sz val="12"/>
        <color rgb="FF000000"/>
        <rFont val="Book Antiqua"/>
        <family val="1"/>
      </rPr>
      <t xml:space="preserve">) + </t>
    </r>
    <r>
      <rPr>
        <b/>
        <sz val="12"/>
        <color rgb="FF000000"/>
        <rFont val="Book Antiqua"/>
        <family val="1"/>
      </rPr>
      <t>B</t>
    </r>
  </si>
  <si>
    <t>Sample Information</t>
  </si>
  <si>
    <r>
      <t>Sample Volume (</t>
    </r>
    <r>
      <rPr>
        <b/>
        <sz val="12"/>
        <color rgb="FF000000"/>
        <rFont val="Calibri"/>
        <family val="2"/>
      </rPr>
      <t>µ</t>
    </r>
    <r>
      <rPr>
        <b/>
        <sz val="9.6"/>
        <color rgb="FF000000"/>
        <rFont val="Book Antiqua"/>
        <family val="1"/>
      </rPr>
      <t>L)</t>
    </r>
  </si>
  <si>
    <r>
      <t xml:space="preserve">Sample </t>
    </r>
    <r>
      <rPr>
        <b/>
        <sz val="12"/>
        <color rgb="FF000000"/>
        <rFont val="Calibri"/>
        <family val="2"/>
      </rPr>
      <t>Δ</t>
    </r>
    <r>
      <rPr>
        <b/>
        <sz val="12"/>
        <color rgb="FF000000"/>
        <rFont val="Book Antiqua"/>
        <family val="1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</si>
  <si>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</si>
  <si>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</si>
  <si>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</si>
  <si>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</si>
  <si>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</si>
  <si>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</si>
  <si>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</si>
  <si>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</si>
  <si>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</si>
  <si>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</si>
  <si>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</si>
  <si>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</si>
  <si>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  <family val="1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</si>
  <si>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</si>
  <si>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</si>
  <si>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</si>
  <si>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</si>
  <si>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</si>
  <si>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</si>
  <si>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0.5 ml contains 1000 CCID50 of Measles and 1000 CCID50Rubella Viruses</t>
  </si>
  <si>
    <t>Control Standard Endotoxin (EU / vial):</t>
  </si>
  <si>
    <t>Reconstitution vol (mL):</t>
  </si>
  <si>
    <t xml:space="preserve">The endotoxin concentration in the sample is LESS THAN : </t>
  </si>
  <si>
    <t>Duncan</t>
  </si>
  <si>
    <t>Sterile Water for injection</t>
  </si>
  <si>
    <t>Each  ml contains Sterile water for injection</t>
  </si>
  <si>
    <t>NDQA201801311</t>
  </si>
  <si>
    <t>El=K/M</t>
  </si>
  <si>
    <t>IU/mL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</si>
</sst>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5"/>
      <color rgb="FF000000"/>
      <name val="Book Antiqua"/>
      <family val="1"/>
    </font>
    <font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sz val="12"/>
      <color rgb="FF000000"/>
      <name val="Calibri"/>
      <family val="2"/>
    </font>
    <font>
      <b/>
      <vertAlign val="superscript"/>
      <sz val="12"/>
      <color rgb="FF000000"/>
      <name val="Book Antiqua"/>
      <family val="1"/>
    </font>
    <font>
      <b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9.6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topLeftCell="A42" zoomScale="80" zoomScaleNormal="85" workbookViewId="0">
      <selection activeCell="B28" sqref="B28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80</v>
      </c>
    </row>
    <row r="16" spans="1:6" ht="15.95" customHeight="1" x14ac:dyDescent="0.3">
      <c r="A16" s="4" t="s">
        <v>9</v>
      </c>
      <c r="B16" s="5" t="s">
        <v>10</v>
      </c>
    </row>
    <row r="17" spans="1:7" ht="15.95" customHeight="1" x14ac:dyDescent="0.3">
      <c r="A17" s="4" t="s">
        <v>11</v>
      </c>
      <c r="B17" s="1" t="s">
        <v>73</v>
      </c>
    </row>
    <row r="18" spans="1:7" ht="15.95" customHeight="1" x14ac:dyDescent="0.3">
      <c r="A18" s="4" t="s">
        <v>12</v>
      </c>
      <c r="B18" s="6" t="s">
        <v>13</v>
      </c>
    </row>
    <row r="19" spans="1:7" ht="15.95" customHeight="1" x14ac:dyDescent="0.3">
      <c r="A19" s="4" t="s">
        <v>14</v>
      </c>
      <c r="B19" s="6" t="s">
        <v>15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f>5/0.5</f>
        <v>10</v>
      </c>
      <c r="C23" s="13" t="s">
        <v>82</v>
      </c>
      <c r="D23" s="14" t="s">
        <v>81</v>
      </c>
      <c r="E23" s="15"/>
    </row>
    <row r="24" spans="1:7" s="9" customFormat="1" ht="16.5" customHeight="1" x14ac:dyDescent="0.3">
      <c r="A24" s="16" t="s">
        <v>22</v>
      </c>
      <c r="B24" s="17">
        <v>1</v>
      </c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/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>
        <f>B23*B24/B22</f>
        <v>2000</v>
      </c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2" t="s">
        <v>27</v>
      </c>
      <c r="B30" s="123"/>
      <c r="C30" s="124" t="s">
        <v>28</v>
      </c>
      <c r="D30" s="124"/>
      <c r="E30" s="124"/>
      <c r="F30" s="125"/>
    </row>
    <row r="31" spans="1:7" ht="20.100000000000001" customHeight="1" x14ac:dyDescent="0.3">
      <c r="A31" s="25" t="s">
        <v>74</v>
      </c>
      <c r="B31" s="99">
        <v>12000</v>
      </c>
      <c r="C31" s="126" t="s">
        <v>30</v>
      </c>
      <c r="D31" s="127"/>
      <c r="E31" s="127" t="s">
        <v>31</v>
      </c>
      <c r="F31" s="128"/>
    </row>
    <row r="32" spans="1:7" ht="20.100000000000001" customHeight="1" x14ac:dyDescent="0.3">
      <c r="A32" s="27" t="s">
        <v>75</v>
      </c>
      <c r="B32" s="114">
        <v>6</v>
      </c>
      <c r="C32" s="129">
        <v>0.98799999999999999</v>
      </c>
      <c r="D32" s="130"/>
      <c r="E32" s="131">
        <f>POWER(C32,2)</f>
        <v>0.97614400000000001</v>
      </c>
      <c r="F32" s="132"/>
      <c r="G32" s="9"/>
    </row>
    <row r="33" spans="1:9" ht="20.100000000000001" customHeight="1" x14ac:dyDescent="0.3">
      <c r="A33" s="97" t="s">
        <v>34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0" t="s">
        <v>35</v>
      </c>
      <c r="B36" s="120"/>
      <c r="C36" s="120"/>
      <c r="D36" s="120"/>
      <c r="E36" s="120"/>
      <c r="F36" s="120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1" t="s">
        <v>42</v>
      </c>
      <c r="B44" s="121"/>
      <c r="C44" s="121"/>
      <c r="D44" s="121"/>
      <c r="E44" s="121"/>
      <c r="F44" s="121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 x14ac:dyDescent="0.25">
      <c r="A47" s="103">
        <v>50</v>
      </c>
      <c r="B47" s="111">
        <v>7000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45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46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16</v>
      </c>
      <c r="B52" s="42" t="s">
        <v>47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48</v>
      </c>
      <c r="B54" s="46">
        <v>6.4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49</v>
      </c>
      <c r="B55" s="45">
        <v>-0.19900000000000001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50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-11.297595245339902</v>
      </c>
      <c r="F59" s="62">
        <f>EXP(E59)</f>
        <v>1.2402713913111478E-5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-11.297595245339902</v>
      </c>
      <c r="F60" s="69">
        <f>EXP(E60)</f>
        <v>1.2402713913111478E-5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8" t="s">
        <v>57</v>
      </c>
      <c r="E61" s="118"/>
      <c r="F61" s="70">
        <f>AVERAGE(F59:F60)</f>
        <v>1.2402713913111478E-5</v>
      </c>
      <c r="G61" s="9"/>
      <c r="H61" s="9"/>
      <c r="I61" s="9"/>
    </row>
    <row r="62" spans="1:9" ht="25.5" customHeight="1" x14ac:dyDescent="0.3">
      <c r="E62" s="71" t="s">
        <v>58</v>
      </c>
      <c r="F62" s="72">
        <f>STDEV(C59:C60)/AVERAGE(C59:C60)</f>
        <v>0</v>
      </c>
      <c r="G62" s="9"/>
      <c r="H62" s="9"/>
    </row>
    <row r="63" spans="1:9" ht="26.25" customHeight="1" x14ac:dyDescent="0.3">
      <c r="A63" s="8"/>
      <c r="B63" s="45"/>
      <c r="C63" s="8"/>
      <c r="D63" s="118" t="s">
        <v>59</v>
      </c>
      <c r="E63" s="118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60</v>
      </c>
      <c r="F64" s="24">
        <f>B47/A47*D47/C47</f>
        <v>140</v>
      </c>
      <c r="G64" s="9"/>
      <c r="H64" s="9"/>
    </row>
    <row r="65" spans="1:9" ht="25.5" customHeight="1" x14ac:dyDescent="0.3">
      <c r="E65" s="71" t="s">
        <v>61</v>
      </c>
      <c r="F65" s="75">
        <f>F64*F61</f>
        <v>1.7363799478356068E-3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62</v>
      </c>
      <c r="C68" s="76" t="s">
        <v>76</v>
      </c>
      <c r="D68" s="119">
        <f>F65*(0.5/70)</f>
        <v>1.2402713913111476E-5</v>
      </c>
      <c r="E68" s="119"/>
      <c r="F68" s="74" t="str">
        <f>C23</f>
        <v>IU/mL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64</v>
      </c>
      <c r="C73" s="63" t="s">
        <v>65</v>
      </c>
      <c r="D73" s="79"/>
      <c r="F73" s="80" t="s">
        <v>66</v>
      </c>
      <c r="G73" s="9"/>
      <c r="H73" s="9"/>
    </row>
    <row r="74" spans="1:9" ht="24.95" customHeight="1" x14ac:dyDescent="0.3">
      <c r="A74" s="21" t="s">
        <v>77</v>
      </c>
      <c r="C74" s="81" t="s">
        <v>67</v>
      </c>
      <c r="D74" s="21"/>
      <c r="F74" s="21" t="s">
        <v>68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NDQA201801310 / Bacterial Endotoxin / Download 1  /  Analyst - Duncan Oluoch /  Date 13-02-2018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61" zoomScale="80" zoomScaleNormal="85" workbookViewId="0">
      <selection activeCell="E73" sqref="E73"/>
    </sheetView>
  </sheetViews>
  <sheetFormatPr defaultRowHeight="15.75" x14ac:dyDescent="0.2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 x14ac:dyDescent="0.3">
      <c r="A13" s="88" t="s">
        <v>4</v>
      </c>
      <c r="B13" s="88" t="s">
        <v>5</v>
      </c>
      <c r="F13" s="3"/>
    </row>
    <row r="14" spans="1:6" ht="15.95" customHeight="1" x14ac:dyDescent="0.3">
      <c r="A14" s="74" t="s">
        <v>6</v>
      </c>
      <c r="B14" s="88" t="s">
        <v>7</v>
      </c>
      <c r="F14" s="3"/>
    </row>
    <row r="15" spans="1:6" ht="15.95" customHeight="1" x14ac:dyDescent="0.3">
      <c r="A15" s="74" t="s">
        <v>8</v>
      </c>
      <c r="B15" s="89" t="s">
        <v>80</v>
      </c>
    </row>
    <row r="16" spans="1:6" ht="15.95" customHeight="1" x14ac:dyDescent="0.3">
      <c r="A16" s="74" t="s">
        <v>9</v>
      </c>
      <c r="B16" s="15" t="s">
        <v>78</v>
      </c>
    </row>
    <row r="17" spans="1:6" ht="15.95" customHeight="1" x14ac:dyDescent="0.3">
      <c r="A17" s="74" t="s">
        <v>11</v>
      </c>
      <c r="B17" s="89" t="s">
        <v>79</v>
      </c>
    </row>
    <row r="18" spans="1:6" ht="15.95" customHeight="1" x14ac:dyDescent="0.3">
      <c r="A18" s="74" t="s">
        <v>12</v>
      </c>
      <c r="B18" s="6" t="s">
        <v>13</v>
      </c>
    </row>
    <row r="19" spans="1:6" ht="15.95" customHeight="1" x14ac:dyDescent="0.3">
      <c r="A19" s="74" t="s">
        <v>14</v>
      </c>
      <c r="B19" s="6" t="s">
        <v>15</v>
      </c>
    </row>
    <row r="20" spans="1:6" ht="15.95" customHeight="1" x14ac:dyDescent="0.3">
      <c r="A20" s="74"/>
      <c r="B20" s="6"/>
      <c r="C20" s="15"/>
      <c r="D20" s="15"/>
    </row>
    <row r="21" spans="1:6" s="89" customFormat="1" ht="23.25" customHeight="1" x14ac:dyDescent="0.25">
      <c r="A21" s="7" t="s">
        <v>16</v>
      </c>
      <c r="B21" s="7" t="s">
        <v>17</v>
      </c>
      <c r="C21" s="8"/>
    </row>
    <row r="22" spans="1:6" s="89" customFormat="1" ht="15.95" customHeight="1" x14ac:dyDescent="0.25">
      <c r="A22" s="8" t="s">
        <v>18</v>
      </c>
      <c r="B22" s="115">
        <v>5.0000000000000001E-3</v>
      </c>
      <c r="C22" s="11" t="s">
        <v>19</v>
      </c>
    </row>
    <row r="23" spans="1:6" s="89" customFormat="1" ht="16.5" customHeight="1" x14ac:dyDescent="0.3">
      <c r="A23" s="89" t="s">
        <v>20</v>
      </c>
      <c r="B23" s="12">
        <v>0.25</v>
      </c>
      <c r="C23" s="74" t="s">
        <v>19</v>
      </c>
      <c r="D23" s="14"/>
      <c r="E23" s="15"/>
    </row>
    <row r="24" spans="1:6" s="89" customFormat="1" ht="16.5" customHeight="1" x14ac:dyDescent="0.3">
      <c r="A24" s="16" t="s">
        <v>22</v>
      </c>
      <c r="B24" s="17"/>
      <c r="C24" s="74" t="s">
        <v>23</v>
      </c>
      <c r="D24" s="14"/>
      <c r="E24" s="15"/>
    </row>
    <row r="25" spans="1:6" s="89" customFormat="1" ht="19.5" customHeight="1" x14ac:dyDescent="0.3">
      <c r="A25" s="16" t="s">
        <v>24</v>
      </c>
      <c r="B25" s="17"/>
      <c r="C25" s="18"/>
      <c r="D25" s="14"/>
      <c r="E25" s="15"/>
    </row>
    <row r="26" spans="1:6" s="89" customFormat="1" ht="19.5" customHeight="1" x14ac:dyDescent="0.3">
      <c r="A26" s="16"/>
      <c r="B26" s="17"/>
      <c r="C26" s="18"/>
      <c r="D26" s="14"/>
      <c r="E26" s="15"/>
    </row>
    <row r="27" spans="1:6" s="89" customFormat="1" ht="18.75" customHeight="1" x14ac:dyDescent="0.3">
      <c r="A27" s="19" t="s">
        <v>25</v>
      </c>
      <c r="B27" s="20">
        <f>B23/B22</f>
        <v>50</v>
      </c>
      <c r="C27" s="18"/>
      <c r="D27" s="14"/>
      <c r="E27" s="15"/>
    </row>
    <row r="28" spans="1:6" s="89" customFormat="1" ht="19.5" customHeight="1" x14ac:dyDescent="0.3">
      <c r="A28" s="14" t="s">
        <v>26</v>
      </c>
      <c r="B28" s="81"/>
    </row>
    <row r="29" spans="1:6" s="89" customFormat="1" ht="19.5" customHeight="1" thickBot="1" x14ac:dyDescent="0.35">
      <c r="A29" s="14"/>
      <c r="B29" s="81"/>
    </row>
    <row r="30" spans="1:6" ht="20.100000000000001" customHeight="1" x14ac:dyDescent="0.3">
      <c r="A30" s="122" t="s">
        <v>27</v>
      </c>
      <c r="B30" s="123"/>
      <c r="C30" s="124" t="s">
        <v>28</v>
      </c>
      <c r="D30" s="124"/>
      <c r="E30" s="124"/>
      <c r="F30" s="125"/>
    </row>
    <row r="31" spans="1:6" ht="20.100000000000001" customHeight="1" x14ac:dyDescent="0.3">
      <c r="A31" s="25" t="s">
        <v>74</v>
      </c>
      <c r="B31" s="99">
        <v>12000</v>
      </c>
      <c r="C31" s="126" t="s">
        <v>30</v>
      </c>
      <c r="D31" s="127"/>
      <c r="E31" s="127" t="s">
        <v>31</v>
      </c>
      <c r="F31" s="128"/>
    </row>
    <row r="32" spans="1:6" ht="20.100000000000001" customHeight="1" x14ac:dyDescent="0.3">
      <c r="A32" s="27" t="s">
        <v>75</v>
      </c>
      <c r="B32" s="114">
        <v>6</v>
      </c>
      <c r="C32" s="129">
        <v>0.98799999999999999</v>
      </c>
      <c r="D32" s="130"/>
      <c r="E32" s="131">
        <f>POWER(C32,2)</f>
        <v>0.97614400000000001</v>
      </c>
      <c r="F32" s="132"/>
    </row>
    <row r="33" spans="1:9" ht="20.100000000000001" customHeight="1" x14ac:dyDescent="0.3">
      <c r="A33" s="97" t="s">
        <v>34</v>
      </c>
      <c r="B33" s="100">
        <f>B31/B32</f>
        <v>2000</v>
      </c>
      <c r="C33" s="96"/>
      <c r="D33" s="96"/>
      <c r="E33" s="97"/>
      <c r="F33" s="98"/>
    </row>
    <row r="34" spans="1:9" ht="20.100000000000001" customHeight="1" x14ac:dyDescent="0.25">
      <c r="C34" s="108"/>
      <c r="D34" s="108"/>
      <c r="E34" s="80"/>
      <c r="F34" s="80"/>
    </row>
    <row r="35" spans="1:9" ht="20.100000000000001" customHeight="1" x14ac:dyDescent="0.3">
      <c r="A35" s="80"/>
      <c r="B35" s="37"/>
      <c r="C35" s="108"/>
      <c r="D35" s="108"/>
      <c r="E35" s="80"/>
      <c r="F35" s="80"/>
    </row>
    <row r="36" spans="1:9" ht="20.100000000000001" customHeight="1" x14ac:dyDescent="0.3">
      <c r="A36" s="120" t="s">
        <v>35</v>
      </c>
      <c r="B36" s="120"/>
      <c r="C36" s="120"/>
      <c r="D36" s="120"/>
      <c r="E36" s="120"/>
      <c r="F36" s="120"/>
    </row>
    <row r="37" spans="1:9" ht="20.100000000000001" customHeight="1" x14ac:dyDescent="0.3">
      <c r="A37" s="116"/>
      <c r="B37" s="116"/>
      <c r="C37" s="116"/>
      <c r="D37" s="116"/>
      <c r="E37" s="116"/>
      <c r="F37" s="116"/>
    </row>
    <row r="38" spans="1:9" s="88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9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9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9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9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9" customFormat="1" x14ac:dyDescent="0.25">
      <c r="A43" s="108"/>
      <c r="B43" s="109"/>
      <c r="E43" s="90"/>
    </row>
    <row r="44" spans="1:9" s="89" customFormat="1" ht="16.5" customHeight="1" x14ac:dyDescent="0.3">
      <c r="A44" s="121" t="s">
        <v>42</v>
      </c>
      <c r="B44" s="121"/>
      <c r="C44" s="121"/>
      <c r="D44" s="121"/>
      <c r="E44" s="121"/>
      <c r="F44" s="121"/>
    </row>
    <row r="45" spans="1:9" s="89" customFormat="1" x14ac:dyDescent="0.25">
      <c r="A45" s="108"/>
      <c r="B45" s="109"/>
      <c r="E45" s="90"/>
    </row>
    <row r="46" spans="1:9" s="88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9" customFormat="1" x14ac:dyDescent="0.25">
      <c r="A47" s="103">
        <v>50</v>
      </c>
      <c r="B47" s="111">
        <v>7000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H48" s="89"/>
      <c r="I48" s="89"/>
    </row>
    <row r="49" spans="1:9" ht="15.95" customHeight="1" x14ac:dyDescent="0.25">
      <c r="A49" s="11" t="s">
        <v>45</v>
      </c>
      <c r="B49" s="38">
        <v>50</v>
      </c>
      <c r="C49" s="8"/>
      <c r="F49" s="8"/>
      <c r="H49" s="89"/>
      <c r="I49" s="89"/>
    </row>
    <row r="50" spans="1:9" ht="15.95" customHeight="1" x14ac:dyDescent="0.3">
      <c r="A50" s="39" t="s">
        <v>46</v>
      </c>
      <c r="B50" s="38">
        <v>50</v>
      </c>
      <c r="C50" s="40"/>
      <c r="F50" s="8"/>
      <c r="H50" s="89"/>
      <c r="I50" s="89"/>
    </row>
    <row r="51" spans="1:9" ht="15.95" customHeight="1" x14ac:dyDescent="0.3">
      <c r="A51" s="39"/>
      <c r="B51" s="38"/>
      <c r="C51" s="88"/>
      <c r="F51" s="8"/>
      <c r="H51" s="89"/>
      <c r="I51" s="89"/>
    </row>
    <row r="52" spans="1:9" ht="18.75" customHeight="1" x14ac:dyDescent="0.3">
      <c r="A52" s="41" t="s">
        <v>16</v>
      </c>
      <c r="B52" s="42" t="s">
        <v>47</v>
      </c>
      <c r="C52" s="88"/>
      <c r="D52" s="8"/>
      <c r="E52" s="43"/>
      <c r="H52" s="89"/>
      <c r="I52" s="89"/>
    </row>
    <row r="53" spans="1:9" x14ac:dyDescent="0.25">
      <c r="A53" s="8"/>
      <c r="B53" s="45"/>
      <c r="C53" s="8"/>
      <c r="D53" s="45"/>
      <c r="E53" s="8"/>
      <c r="H53" s="89"/>
      <c r="I53" s="89"/>
    </row>
    <row r="54" spans="1:9" ht="15.95" customHeight="1" x14ac:dyDescent="0.25">
      <c r="A54" s="8" t="s">
        <v>48</v>
      </c>
      <c r="B54" s="108">
        <v>6.4</v>
      </c>
      <c r="C54" s="8"/>
      <c r="D54" s="47"/>
      <c r="E54" s="48"/>
      <c r="H54" s="89"/>
      <c r="I54" s="89"/>
    </row>
    <row r="55" spans="1:9" ht="15.95" customHeight="1" x14ac:dyDescent="0.25">
      <c r="A55" s="8" t="s">
        <v>49</v>
      </c>
      <c r="B55" s="45">
        <v>-0.19900000000000001</v>
      </c>
      <c r="C55" s="8"/>
      <c r="D55" s="49"/>
      <c r="E55" s="50"/>
      <c r="H55" s="89"/>
      <c r="I55" s="89"/>
    </row>
    <row r="56" spans="1:9" ht="26.25" customHeight="1" x14ac:dyDescent="0.25">
      <c r="A56" s="8" t="s">
        <v>50</v>
      </c>
      <c r="B56" s="45"/>
      <c r="C56" s="8"/>
      <c r="D56" s="8"/>
      <c r="E56" s="8"/>
      <c r="H56" s="89"/>
      <c r="I56" s="89"/>
    </row>
    <row r="57" spans="1:9" ht="26.25" customHeight="1" thickBot="1" x14ac:dyDescent="0.3">
      <c r="A57" s="8"/>
      <c r="D57" s="8"/>
      <c r="E57" s="8"/>
      <c r="H57" s="89"/>
      <c r="I57" s="8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</row>
    <row r="59" spans="1:9" s="80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-11.297595245339902</v>
      </c>
      <c r="F59" s="62">
        <f>EXP(E59)</f>
        <v>1.2402713913111478E-5</v>
      </c>
    </row>
    <row r="60" spans="1:9" s="80" customFormat="1" ht="27" customHeight="1" thickBot="1" x14ac:dyDescent="0.3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-11.297595245339902</v>
      </c>
      <c r="F60" s="69">
        <f>EXP(E60)</f>
        <v>1.2402713913111478E-5</v>
      </c>
    </row>
    <row r="61" spans="1:9" ht="26.25" customHeight="1" x14ac:dyDescent="0.3">
      <c r="A61" s="8"/>
      <c r="B61" s="45"/>
      <c r="C61" s="8"/>
      <c r="D61" s="118" t="s">
        <v>57</v>
      </c>
      <c r="E61" s="118"/>
      <c r="F61" s="70">
        <f>AVERAGE(F59:F60)</f>
        <v>1.2402713913111478E-5</v>
      </c>
      <c r="H61" s="89"/>
      <c r="I61" s="89"/>
    </row>
    <row r="62" spans="1:9" ht="25.5" customHeight="1" x14ac:dyDescent="0.3">
      <c r="E62" s="76" t="s">
        <v>58</v>
      </c>
      <c r="F62" s="72">
        <f>STDEV(C59:C60)/AVERAGE(C59:C60)</f>
        <v>0</v>
      </c>
      <c r="H62" s="89"/>
    </row>
    <row r="63" spans="1:9" ht="26.25" customHeight="1" x14ac:dyDescent="0.3">
      <c r="A63" s="8"/>
      <c r="B63" s="45"/>
      <c r="C63" s="8"/>
      <c r="D63" s="118" t="s">
        <v>59</v>
      </c>
      <c r="E63" s="118"/>
      <c r="F63" s="73">
        <v>2</v>
      </c>
      <c r="H63" s="89"/>
      <c r="I63" s="89"/>
    </row>
    <row r="64" spans="1:9" ht="25.5" customHeight="1" x14ac:dyDescent="0.3">
      <c r="C64" s="74"/>
      <c r="E64" s="76" t="s">
        <v>60</v>
      </c>
      <c r="F64" s="117">
        <f>B47/A47*D47/C47</f>
        <v>140</v>
      </c>
      <c r="H64" s="89"/>
    </row>
    <row r="65" spans="1:9" ht="25.5" customHeight="1" x14ac:dyDescent="0.3">
      <c r="E65" s="76" t="s">
        <v>61</v>
      </c>
      <c r="F65" s="75">
        <f>F64*F61</f>
        <v>1.7363799478356068E-3</v>
      </c>
      <c r="H65" s="89"/>
    </row>
    <row r="66" spans="1:9" ht="15.95" customHeight="1" x14ac:dyDescent="0.25">
      <c r="H66" s="89"/>
    </row>
    <row r="67" spans="1:9" x14ac:dyDescent="0.25">
      <c r="H67" s="89"/>
    </row>
    <row r="68" spans="1:9" ht="19.5" customHeight="1" thickBot="1" x14ac:dyDescent="0.35">
      <c r="A68" s="74" t="s">
        <v>62</v>
      </c>
      <c r="C68" s="76" t="s">
        <v>76</v>
      </c>
      <c r="D68" s="119">
        <f>F65</f>
        <v>1.7363799478356068E-3</v>
      </c>
      <c r="E68" s="119"/>
      <c r="F68" s="74" t="str">
        <f>C23</f>
        <v>EU/mL</v>
      </c>
      <c r="H68" s="89"/>
    </row>
    <row r="69" spans="1:9" ht="21" customHeight="1" x14ac:dyDescent="0.35">
      <c r="B69" s="81"/>
      <c r="C69" s="81"/>
      <c r="D69" s="77"/>
      <c r="E69" s="78"/>
      <c r="H69" s="89"/>
    </row>
    <row r="70" spans="1:9" ht="18" customHeight="1" x14ac:dyDescent="0.25">
      <c r="H70" s="89"/>
    </row>
    <row r="71" spans="1:9" ht="18" customHeight="1" x14ac:dyDescent="0.25">
      <c r="H71" s="89"/>
    </row>
    <row r="72" spans="1:9" ht="18" customHeight="1" x14ac:dyDescent="0.25">
      <c r="H72" s="89"/>
    </row>
    <row r="73" spans="1:9" ht="24.95" customHeight="1" x14ac:dyDescent="0.3">
      <c r="A73" s="80" t="s">
        <v>64</v>
      </c>
      <c r="C73" s="80" t="s">
        <v>65</v>
      </c>
      <c r="D73" s="79"/>
      <c r="F73" s="80" t="s">
        <v>66</v>
      </c>
      <c r="H73" s="89"/>
    </row>
    <row r="74" spans="1:9" ht="24.95" customHeight="1" x14ac:dyDescent="0.3">
      <c r="A74" s="81" t="s">
        <v>77</v>
      </c>
      <c r="C74" s="81" t="s">
        <v>67</v>
      </c>
      <c r="D74" s="81"/>
      <c r="F74" s="81" t="s">
        <v>68</v>
      </c>
      <c r="H74" s="89"/>
    </row>
    <row r="75" spans="1:9" ht="24.95" customHeight="1" thickBot="1" x14ac:dyDescent="0.35">
      <c r="A75" s="82"/>
      <c r="C75" s="34"/>
      <c r="F75" s="34"/>
      <c r="H75" s="89"/>
    </row>
    <row r="76" spans="1:9" ht="24.95" customHeight="1" x14ac:dyDescent="0.25">
      <c r="H76" s="89"/>
    </row>
    <row r="77" spans="1:9" ht="24.95" customHeight="1" x14ac:dyDescent="0.25">
      <c r="H77" s="89"/>
      <c r="I77" s="89"/>
    </row>
    <row r="78" spans="1:9" ht="24.95" customHeight="1" x14ac:dyDescent="0.25">
      <c r="H78" s="89"/>
      <c r="I78" s="89"/>
    </row>
    <row r="79" spans="1:9" ht="24.95" customHeight="1" x14ac:dyDescent="0.25">
      <c r="H79" s="89"/>
      <c r="I79" s="89"/>
    </row>
    <row r="80" spans="1:9" ht="15.95" customHeight="1" x14ac:dyDescent="0.25">
      <c r="H80" s="89"/>
      <c r="I80" s="89"/>
    </row>
    <row r="81" spans="8:9" ht="15.95" customHeight="1" x14ac:dyDescent="0.25">
      <c r="H81" s="89"/>
      <c r="I81" s="89"/>
    </row>
    <row r="82" spans="8:9" ht="15.95" customHeight="1" x14ac:dyDescent="0.25">
      <c r="H82" s="89"/>
      <c r="I82" s="89"/>
    </row>
    <row r="83" spans="8:9" ht="15.95" customHeight="1" x14ac:dyDescent="0.25">
      <c r="H83" s="89"/>
      <c r="I83" s="89"/>
    </row>
    <row r="84" spans="8:9" ht="15.95" customHeight="1" x14ac:dyDescent="0.25">
      <c r="H84" s="89"/>
      <c r="I84" s="89"/>
    </row>
    <row r="85" spans="8:9" ht="15.95" customHeight="1" x14ac:dyDescent="0.25">
      <c r="H85" s="89"/>
      <c r="I85" s="89"/>
    </row>
    <row r="86" spans="8:9" ht="15.95" customHeight="1" x14ac:dyDescent="0.25">
      <c r="H86" s="89"/>
      <c r="I86" s="89"/>
    </row>
    <row r="87" spans="8:9" ht="15.95" customHeight="1" x14ac:dyDescent="0.25">
      <c r="H87" s="89"/>
      <c r="I87" s="89"/>
    </row>
    <row r="88" spans="8:9" ht="15.95" customHeight="1" x14ac:dyDescent="0.25">
      <c r="H88" s="89"/>
      <c r="I88" s="89"/>
    </row>
    <row r="89" spans="8:9" ht="15.95" customHeight="1" x14ac:dyDescent="0.25">
      <c r="H89" s="89"/>
      <c r="I89" s="89"/>
    </row>
    <row r="90" spans="8:9" ht="15.95" customHeight="1" x14ac:dyDescent="0.25">
      <c r="H90" s="89"/>
      <c r="I90" s="89"/>
    </row>
    <row r="91" spans="8:9" ht="15.95" customHeight="1" x14ac:dyDescent="0.25">
      <c r="H91" s="89"/>
      <c r="I91" s="89"/>
    </row>
    <row r="92" spans="8:9" ht="15.95" customHeight="1" x14ac:dyDescent="0.25">
      <c r="H92" s="89"/>
      <c r="I92" s="89"/>
    </row>
    <row r="93" spans="8:9" ht="15.95" customHeight="1" x14ac:dyDescent="0.25">
      <c r="H93" s="89"/>
      <c r="I93" s="89"/>
    </row>
    <row r="94" spans="8:9" ht="15.95" customHeight="1" x14ac:dyDescent="0.25">
      <c r="H94" s="89"/>
      <c r="I94" s="89"/>
    </row>
    <row r="95" spans="8:9" ht="15.95" customHeight="1" x14ac:dyDescent="0.25">
      <c r="H95" s="89"/>
      <c r="I95" s="89"/>
    </row>
    <row r="96" spans="8:9" x14ac:dyDescent="0.25">
      <c r="H96" s="89"/>
      <c r="I96" s="89"/>
    </row>
    <row r="97" spans="7:9" x14ac:dyDescent="0.25">
      <c r="H97" s="89"/>
      <c r="I97" s="89"/>
    </row>
    <row r="98" spans="7:9" x14ac:dyDescent="0.25">
      <c r="H98" s="89"/>
      <c r="I98" s="89"/>
    </row>
    <row r="99" spans="7:9" x14ac:dyDescent="0.25">
      <c r="H99" s="89"/>
      <c r="I99" s="89"/>
    </row>
    <row r="100" spans="7:9" x14ac:dyDescent="0.25">
      <c r="H100" s="89"/>
      <c r="I100" s="89"/>
    </row>
    <row r="101" spans="7:9" x14ac:dyDescent="0.25">
      <c r="H101" s="89"/>
      <c r="I101" s="89"/>
    </row>
    <row r="102" spans="7:9" x14ac:dyDescent="0.25">
      <c r="H102" s="89"/>
      <c r="I102" s="89"/>
    </row>
    <row r="103" spans="7:9" x14ac:dyDescent="0.25">
      <c r="H103" s="89"/>
      <c r="I103" s="89"/>
    </row>
    <row r="104" spans="7:9" x14ac:dyDescent="0.25">
      <c r="H104" s="89"/>
      <c r="I104" s="89"/>
    </row>
    <row r="105" spans="7:9" x14ac:dyDescent="0.25">
      <c r="H105" s="89"/>
      <c r="I105" s="89"/>
    </row>
    <row r="106" spans="7:9" x14ac:dyDescent="0.25">
      <c r="H106" s="89"/>
      <c r="I106" s="89"/>
    </row>
    <row r="107" spans="7:9" x14ac:dyDescent="0.25">
      <c r="G107" s="83"/>
      <c r="H107" s="89"/>
      <c r="I107" s="89"/>
    </row>
    <row r="108" spans="7:9" x14ac:dyDescent="0.25">
      <c r="G108" s="84"/>
      <c r="H108" s="89"/>
      <c r="I108" s="89"/>
    </row>
    <row r="109" spans="7:9" x14ac:dyDescent="0.25">
      <c r="G109" s="84"/>
      <c r="H109" s="89"/>
      <c r="I109" s="89"/>
    </row>
    <row r="110" spans="7:9" x14ac:dyDescent="0.25">
      <c r="G110" s="84"/>
      <c r="H110" s="89"/>
      <c r="I110" s="89"/>
    </row>
    <row r="111" spans="7:9" x14ac:dyDescent="0.25">
      <c r="H111" s="89"/>
      <c r="I111" s="89"/>
    </row>
    <row r="112" spans="7:9" x14ac:dyDescent="0.25">
      <c r="H112" s="89"/>
      <c r="I112" s="89"/>
    </row>
    <row r="113" spans="8:9" x14ac:dyDescent="0.25">
      <c r="H113" s="89"/>
      <c r="I113" s="89"/>
    </row>
    <row r="114" spans="8:9" x14ac:dyDescent="0.25">
      <c r="H114" s="89"/>
      <c r="I114" s="89"/>
    </row>
    <row r="115" spans="8:9" x14ac:dyDescent="0.25">
      <c r="H115" s="89"/>
      <c r="I115" s="89"/>
    </row>
    <row r="116" spans="8:9" x14ac:dyDescent="0.25">
      <c r="H116" s="89"/>
      <c r="I116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6:F36"/>
    <mergeCell ref="A44:F44"/>
    <mergeCell ref="D61:E61"/>
    <mergeCell ref="D63:E63"/>
    <mergeCell ref="D68:E68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NDQA201801310 / Bacterial Endotoxin / Download 1  /  Analyst - Duncan Oluoch /  Date 13-02-2018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69</v>
      </c>
      <c r="F13" s="3"/>
    </row>
    <row r="14" spans="1:6" ht="15.95" customHeight="1" x14ac:dyDescent="0.3">
      <c r="A14" s="4" t="s">
        <v>6</v>
      </c>
      <c r="B14" s="2" t="s">
        <v>69</v>
      </c>
      <c r="F14" s="3"/>
    </row>
    <row r="15" spans="1:6" ht="15.95" customHeight="1" x14ac:dyDescent="0.3">
      <c r="A15" s="4" t="s">
        <v>8</v>
      </c>
      <c r="B15" s="1" t="s">
        <v>70</v>
      </c>
    </row>
    <row r="16" spans="1:6" ht="15.95" customHeight="1" x14ac:dyDescent="0.3">
      <c r="A16" s="4" t="s">
        <v>9</v>
      </c>
      <c r="B16" s="5" t="str">
        <f>B13</f>
        <v>PACLITAXEL INJECTION</v>
      </c>
    </row>
    <row r="17" spans="1:7" ht="15.95" customHeight="1" x14ac:dyDescent="0.3">
      <c r="A17" s="4" t="s">
        <v>11</v>
      </c>
      <c r="B17" s="1" t="s">
        <v>71</v>
      </c>
    </row>
    <row r="18" spans="1:7" ht="15.95" customHeight="1" x14ac:dyDescent="0.3">
      <c r="A18" s="4" t="s">
        <v>12</v>
      </c>
      <c r="B18" s="6">
        <v>41716</v>
      </c>
    </row>
    <row r="19" spans="1:7" ht="15.95" customHeight="1" x14ac:dyDescent="0.3">
      <c r="A19" s="4" t="s">
        <v>14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0.67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/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2" t="s">
        <v>27</v>
      </c>
      <c r="B30" s="123"/>
      <c r="C30" s="124" t="s">
        <v>28</v>
      </c>
      <c r="D30" s="124"/>
      <c r="E30" s="124"/>
      <c r="F30" s="125"/>
    </row>
    <row r="31" spans="1:7" ht="20.100000000000001" customHeight="1" x14ac:dyDescent="0.3">
      <c r="A31" s="22"/>
      <c r="B31" s="23"/>
      <c r="C31" s="126" t="s">
        <v>30</v>
      </c>
      <c r="D31" s="127"/>
      <c r="E31" s="127" t="s">
        <v>31</v>
      </c>
      <c r="F31" s="128"/>
    </row>
    <row r="32" spans="1:7" ht="20.100000000000001" customHeight="1" x14ac:dyDescent="0.3">
      <c r="A32" s="25" t="s">
        <v>29</v>
      </c>
      <c r="B32" s="26" t="s">
        <v>72</v>
      </c>
      <c r="C32" s="129">
        <v>-0.999</v>
      </c>
      <c r="D32" s="130"/>
      <c r="E32" s="134">
        <v>0.998</v>
      </c>
      <c r="F32" s="135"/>
      <c r="G32" s="9"/>
    </row>
    <row r="33" spans="1:9" ht="20.100000000000001" customHeight="1" x14ac:dyDescent="0.3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8" t="s">
        <v>57</v>
      </c>
      <c r="E48" s="118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8" t="s">
        <v>59</v>
      </c>
      <c r="E50" s="118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61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62</v>
      </c>
      <c r="C55" s="76" t="s">
        <v>63</v>
      </c>
      <c r="D55" s="133">
        <f>F52*5/500</f>
        <v>4.3190433674064307E-7</v>
      </c>
      <c r="E55" s="133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 x14ac:dyDescent="0.3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Powder</vt:lpstr>
      <vt:lpstr>Sterile water</vt:lpstr>
      <vt:lpstr>C</vt:lpstr>
      <vt:lpstr>'C'!Print_Area</vt:lpstr>
      <vt:lpstr>Powder!Print_Area</vt:lpstr>
      <vt:lpstr>'Sterile water'!Print_Area</vt:lpstr>
    </vt:vector>
  </TitlesOfParts>
  <Manager/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Duncan Oluoch</cp:lastModifiedBy>
  <cp:lastPrinted>2018-02-20T06:04:10Z</cp:lastPrinted>
  <dcterms:created xsi:type="dcterms:W3CDTF">2014-04-25T13:22:50Z</dcterms:created>
  <dcterms:modified xsi:type="dcterms:W3CDTF">2018-02-20T06:04:35Z</dcterms:modified>
  <cp:category/>
</cp:coreProperties>
</file>