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E31"/>
  <c r="B32"/>
  <c r="B26"/>
  <c r="F55" i="2"/>
  <c r="F51"/>
  <c r="F49"/>
  <c r="D47"/>
  <c r="E47" s="1"/>
  <c r="F47" s="1"/>
  <c r="D46"/>
  <c r="E46" s="1"/>
  <c r="F46" s="1"/>
  <c r="B34"/>
  <c r="B16"/>
  <c r="F67" i="1"/>
  <c r="F63"/>
  <c r="F61"/>
  <c r="D59"/>
  <c r="E59" s="1"/>
  <c r="F59" s="1"/>
  <c r="D58"/>
  <c r="E58" s="1"/>
  <c r="F58" s="1"/>
  <c r="B38"/>
  <c r="A38" s="1"/>
  <c r="B39" s="1"/>
  <c r="A39" s="1"/>
  <c r="B40" s="1"/>
  <c r="A40" s="1"/>
  <c r="B41" s="1"/>
  <c r="A41" s="1"/>
  <c r="F60" l="1"/>
  <c r="F64" s="1"/>
  <c r="F48" i="2"/>
  <c r="F52" s="1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<sst xmlns="http://schemas.openxmlformats.org/spreadsheetml/2006/main" count="135" uniqueCount="82">
  <si>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</si>
  <si>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</si>
  <si>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</si>
  <si>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2016-06-27 12:28:13</t>
  </si>
  <si>
    <t>Analysis Report</t>
  </si>
  <si>
    <t>Magnesium Microbial Assay</t>
  </si>
  <si>
    <t>Sample Name:</t>
  </si>
  <si>
    <t>MAGNESIUM SULPHATE</t>
  </si>
  <si>
    <t>Lab Ref No:</t>
  </si>
  <si>
    <t>NDQB2016061180</t>
  </si>
  <si>
    <t>Active Ingredient:</t>
  </si>
  <si>
    <t>Magnesium</t>
  </si>
  <si>
    <t>Label Claim:</t>
  </si>
  <si>
    <t>Each  ml contains mg of Magnesium</t>
  </si>
  <si>
    <t>Date Test Set:</t>
  </si>
  <si>
    <t>18/08/2016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</si>
  <si>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</si>
  <si>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</si>
  <si>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</si>
  <si>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</si>
  <si>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</si>
  <si>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</si>
  <si>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</si>
  <si>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</si>
  <si>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</si>
  <si>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</si>
  <si>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</si>
  <si>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</si>
  <si>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</si>
  <si>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</si>
  <si>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</si>
  <si>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</si>
  <si>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</si>
  <si>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</si>
  <si>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</si>
  <si>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</si>
  <si>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</si>
  <si>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</si>
  <si>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</si>
  <si>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</si>
  <si>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</si>
  <si>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</si>
  <si>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</si>
  <si>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</si>
  <si>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</si>
  <si>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</si>
  <si>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</si>
  <si>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</si>
  <si>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</si>
  <si>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</si>
  <si>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</si>
  <si>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</si>
  <si>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</si>
  <si>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</si>
  <si>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</si>
  <si>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</si>
  <si>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</si>
  <si>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</si>
  <si>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</si>
  <si>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</si>
  <si>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</si>
  <si>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</si>
  <si>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</si>
  <si>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</si>
  <si>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</si>
  <si>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</si>
  <si>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</si>
  <si>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</si>
  <si>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</si>
  <si>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</si>
  <si>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</si>
  <si>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</si>
  <si>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</si>
  <si>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</si>
  <si>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</si>
  <si>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</si>
  <si>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</si>
  <si>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7mL</t>
  </si>
  <si>
    <t>H3</t>
  </si>
  <si>
    <t>H4</t>
  </si>
  <si>
    <t>ERIC</t>
  </si>
  <si>
    <t>MUTERU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</si>
</sst>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D74" sqref="D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0.09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500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9000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76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77</v>
      </c>
      <c r="C31" s="127">
        <v>-0.99399999999999999</v>
      </c>
      <c r="D31" s="128"/>
      <c r="E31" s="115">
        <f>POWER(C31,2)</f>
        <v>0.98803600000000003</v>
      </c>
      <c r="F31" s="116"/>
      <c r="G31" s="9"/>
    </row>
    <row r="32" spans="1:7" ht="20.100000000000001" customHeight="1">
      <c r="A32" s="97" t="s">
        <v>36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5000</v>
      </c>
      <c r="C46" s="103">
        <v>50</v>
      </c>
      <c r="D46" s="111">
        <v>4000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6.21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-0.14299999999999999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4654</v>
      </c>
      <c r="D58" s="61">
        <f>LN(C58)</f>
        <v>8.4454823438622366</v>
      </c>
      <c r="E58" s="61">
        <f>(D58-$B$53)/$B$54</f>
        <v>-15.632743663372285</v>
      </c>
      <c r="F58" s="62">
        <f>EXP(E58)</f>
        <v>1.6247467989104899E-7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5074</v>
      </c>
      <c r="D59" s="68">
        <f>LN(C59)</f>
        <v>8.5318847401592279</v>
      </c>
      <c r="E59" s="68">
        <f>(D59-$B$53)/$B$54</f>
        <v>-16.236956224889706</v>
      </c>
      <c r="F59" s="69">
        <f>EXP(E59)</f>
        <v>8.8793159294302287E-8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1.2563391959267565E-7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6.1057740151798927E-2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B46/A46*D46/C46</f>
        <v>8000</v>
      </c>
      <c r="G63" s="9"/>
      <c r="H63" s="9"/>
    </row>
    <row r="64" spans="1:9" ht="25.5" customHeight="1">
      <c r="E64" s="71" t="s">
        <v>63</v>
      </c>
      <c r="F64" s="75">
        <f>F63*F60</f>
        <v>1.0050713567414053E-3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0">
        <f>F64/B24</f>
        <v>2.0101427134828103E-6</v>
      </c>
      <c r="E67" s="130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80</v>
      </c>
      <c r="C73" s="81" t="s">
        <v>81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NDQB2016061180 / Bacterial Endotoxin / Download 1  /  Analyst - Eric Ngamau /  Date 22-08-2016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2016-08-22T12:38:54Z</dcterms:modified>
</cp:coreProperties>
</file>