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7" i="1"/>
  <c r="E32" i="1" l="1"/>
  <c r="B33" i="1"/>
  <c r="B39" i="1" s="1"/>
  <c r="A39" i="1" s="1"/>
  <c r="B40" i="1" s="1"/>
  <c r="A40" i="1" s="1"/>
  <c r="B41" i="1" s="1"/>
  <c r="A41" i="1" s="1"/>
  <c r="B42" i="1" s="1"/>
  <c r="A42" i="1" s="1"/>
  <c r="B23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1" i="1" l="1"/>
  <c r="F65" i="1" s="1"/>
  <c r="F52" i="2"/>
  <c r="D55" i="2" s="1"/>
</calcChain>
</file>

<file path=xl/sharedStrings.xml><?xml version="1.0" encoding="utf-8"?>
<sst xmlns="http://schemas.openxmlformats.org/spreadsheetml/2006/main" count="135" uniqueCount="78">
  <si>
    <t>MICOBIOLOGY NO.</t>
  </si>
  <si>
    <t>BIOL/002/2016</t>
  </si>
  <si>
    <t>DATE RECEIVED</t>
  </si>
  <si>
    <t>2016-10-26 10:16:47</t>
  </si>
  <si>
    <t>Analysis Report</t>
  </si>
  <si>
    <t>Fluphenazole Decanoate Microbial Assay</t>
  </si>
  <si>
    <t>Sample Name:</t>
  </si>
  <si>
    <t>FLUPHENAZINE DECANOATE INJECTION B.P 1 ML</t>
  </si>
  <si>
    <t>Lab Ref No:</t>
  </si>
  <si>
    <t>NDQB201610196</t>
  </si>
  <si>
    <t>Active Ingredient:</t>
  </si>
  <si>
    <t>Fluphenazole Decanoate</t>
  </si>
  <si>
    <t>Label Claim: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</si>
  <si>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</si>
  <si>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</si>
  <si>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</si>
  <si>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</si>
  <si>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</si>
  <si>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</si>
  <si>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</si>
  <si>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</si>
  <si>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</si>
  <si>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</si>
  <si>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</si>
  <si>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</si>
  <si>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</si>
  <si>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</si>
  <si>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</si>
  <si>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</si>
  <si>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</si>
  <si>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</si>
  <si>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</si>
  <si>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</si>
  <si>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</si>
  <si>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</si>
  <si>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</si>
  <si>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</si>
  <si>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</si>
  <si>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</si>
  <si>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</si>
  <si>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</si>
  <si>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</si>
  <si>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</si>
  <si>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</si>
  <si>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</si>
  <si>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</si>
  <si>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</si>
  <si>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</si>
  <si>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</si>
  <si>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</si>
  <si>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</si>
  <si>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</si>
  <si>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</si>
  <si>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</si>
  <si>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</si>
  <si>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</si>
  <si>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</si>
  <si>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</si>
  <si>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</si>
  <si>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</si>
  <si>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</si>
  <si>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</si>
  <si>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</si>
  <si>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</si>
  <si>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</si>
  <si>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</si>
  <si>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</si>
  <si>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</si>
  <si>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</si>
  <si>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</si>
  <si>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</si>
  <si>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</si>
  <si>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</si>
  <si>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25 mg of Fluphenazole Decanoate</t>
  </si>
  <si>
    <t>mg/mL</t>
  </si>
  <si>
    <t>14000 EU / vial</t>
  </si>
  <si>
    <t>7.0mL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</si>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</sst>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 vertical="top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4" zoomScale="80" zoomScaleNormal="85" workbookViewId="0">
      <selection activeCell="D68" sqref="D68:E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f>5*70/25</f>
        <v>14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25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70000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6" t="s">
        <v>27</v>
      </c>
      <c r="B30" s="117"/>
      <c r="C30" s="118" t="s">
        <v>28</v>
      </c>
      <c r="D30" s="118"/>
      <c r="E30" s="118"/>
      <c r="F30" s="119"/>
    </row>
    <row r="31" spans="1:7" ht="20.100000000000001" customHeight="1" x14ac:dyDescent="0.3">
      <c r="A31" s="25" t="s">
        <v>29</v>
      </c>
      <c r="B31" s="99" t="s">
        <v>75</v>
      </c>
      <c r="C31" s="120" t="s">
        <v>30</v>
      </c>
      <c r="D31" s="121"/>
      <c r="E31" s="121" t="s">
        <v>31</v>
      </c>
      <c r="F31" s="122"/>
    </row>
    <row r="32" spans="1:7" ht="20.100000000000001" customHeight="1" x14ac:dyDescent="0.3">
      <c r="A32" s="27" t="s">
        <v>32</v>
      </c>
      <c r="B32" s="114" t="s">
        <v>76</v>
      </c>
      <c r="C32" s="123">
        <v>-0.99</v>
      </c>
      <c r="D32" s="124"/>
      <c r="E32" s="125">
        <f>POWER(C32,2)</f>
        <v>0.98009999999999997</v>
      </c>
      <c r="F32" s="126"/>
      <c r="G32" s="9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35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42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6.23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115">
        <v>-0.13600000000000001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0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3809</v>
      </c>
      <c r="D59" s="61">
        <f>LN(C59)</f>
        <v>8.2451219664786048</v>
      </c>
      <c r="E59" s="61">
        <f>(D59-$B$54)/$B$55</f>
        <v>-14.817073282930913</v>
      </c>
      <c r="F59" s="62">
        <f>EXP(E59)</f>
        <v>3.673049957510156E-7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3687</v>
      </c>
      <c r="D60" s="68">
        <f>LN(C60)</f>
        <v>8.2125683982341453</v>
      </c>
      <c r="E60" s="68">
        <f>(D60-$B$54)/$B$55</f>
        <v>-14.577708810545182</v>
      </c>
      <c r="F60" s="69">
        <f>EXP(E60)</f>
        <v>4.6663950720781642E-7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7" t="s">
        <v>57</v>
      </c>
      <c r="E61" s="127"/>
      <c r="F61" s="70">
        <f>AVERAGE(F59:F60)</f>
        <v>4.1697225147941601E-7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2.3016816249935644E-2</v>
      </c>
      <c r="G62" s="9"/>
      <c r="H62" s="9"/>
    </row>
    <row r="63" spans="1:9" ht="26.25" customHeight="1" x14ac:dyDescent="0.3">
      <c r="A63" s="8"/>
      <c r="B63" s="45"/>
      <c r="C63" s="8"/>
      <c r="D63" s="127" t="s">
        <v>59</v>
      </c>
      <c r="E63" s="12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61</v>
      </c>
      <c r="F65" s="75">
        <f>F64*F61</f>
        <v>6.0044004213035901E-3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33">
        <f>F65/B25</f>
        <v>2.4017601685214361E-4</v>
      </c>
      <c r="E68" s="133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77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NDQB201610196 / Bacterial Endotoxin / Download 1  /  Analyst - Duncan Oluoch /  Date 11-11-2016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6" t="s">
        <v>27</v>
      </c>
      <c r="B30" s="117"/>
      <c r="C30" s="118" t="s">
        <v>28</v>
      </c>
      <c r="D30" s="118"/>
      <c r="E30" s="118"/>
      <c r="F30" s="119"/>
    </row>
    <row r="31" spans="1:7" ht="20.100000000000001" customHeight="1" x14ac:dyDescent="0.3">
      <c r="A31" s="22"/>
      <c r="B31" s="23"/>
      <c r="C31" s="120" t="s">
        <v>30</v>
      </c>
      <c r="D31" s="121"/>
      <c r="E31" s="121" t="s">
        <v>31</v>
      </c>
      <c r="F31" s="122"/>
    </row>
    <row r="32" spans="1:7" ht="20.100000000000001" customHeight="1" x14ac:dyDescent="0.3">
      <c r="A32" s="25" t="s">
        <v>29</v>
      </c>
      <c r="B32" s="26" t="s">
        <v>72</v>
      </c>
      <c r="C32" s="123">
        <v>-0.999</v>
      </c>
      <c r="D32" s="124"/>
      <c r="E32" s="131">
        <v>0.998</v>
      </c>
      <c r="F32" s="132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7" t="s">
        <v>57</v>
      </c>
      <c r="E48" s="12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7" t="s">
        <v>59</v>
      </c>
      <c r="E50" s="12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2016-11-16T06:57:16Z</dcterms:modified>
</cp:coreProperties>
</file>