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4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D30" i="6" l="1"/>
  <c r="D30" i="1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F45" i="4"/>
  <c r="B45" i="4"/>
  <c r="D48" i="4" s="1"/>
  <c r="D49" i="4" s="1"/>
  <c r="F44" i="4"/>
  <c r="D44" i="4"/>
  <c r="F42" i="4"/>
  <c r="D42" i="4"/>
  <c r="G41" i="4"/>
  <c r="E41" i="4"/>
  <c r="E40" i="4"/>
  <c r="E39" i="4"/>
  <c r="E38" i="4"/>
  <c r="B34" i="4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E38" i="7" l="1"/>
  <c r="E40" i="7"/>
  <c r="G39" i="7"/>
  <c r="G38" i="7"/>
  <c r="E39" i="7"/>
  <c r="G38" i="4"/>
  <c r="G40" i="4"/>
  <c r="G39" i="4"/>
  <c r="F46" i="4"/>
  <c r="E42" i="4"/>
  <c r="D45" i="4"/>
  <c r="D46" i="4" s="1"/>
  <c r="C37" i="2"/>
  <c r="C35" i="2"/>
  <c r="D52" i="4"/>
  <c r="D50" i="4"/>
  <c r="D51" i="4" s="1"/>
  <c r="G42" i="7" l="1"/>
  <c r="D50" i="7"/>
  <c r="D51" i="7" s="1"/>
  <c r="E42" i="7"/>
  <c r="D52" i="7"/>
  <c r="G42" i="4"/>
  <c r="C39" i="2"/>
  <c r="B57" i="4" l="1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<sst xmlns="http://schemas.openxmlformats.org/spreadsheetml/2006/main" count="316" uniqueCount="121">
  <si>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</si>
  <si>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</si>
  <si>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</si>
  <si>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</si>
  <si>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</si>
  <si>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</si>
  <si>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</si>
  <si>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</si>
  <si>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</si>
  <si>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</si>
  <si>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</si>
  <si>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</si>
  <si>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</si>
  <si>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</si>
  <si>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</si>
  <si>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</si>
  <si>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</si>
  <si>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</si>
  <si>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</si>
  <si>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</si>
  <si>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</si>
  <si>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</si>
  <si>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</si>
  <si>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</si>
  <si>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</si>
  <si>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</si>
  <si>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</si>
  <si>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</si>
  <si>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</si>
  <si>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</si>
  <si>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</si>
  <si>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</si>
  <si>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</si>
  <si>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</si>
  <si>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</si>
  <si>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</si>
  <si>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</si>
  <si>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</si>
  <si>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</si>
  <si>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</si>
  <si>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</si>
  <si>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</si>
  <si>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</si>
  <si>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</si>
  <si>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</si>
  <si>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</si>
  <si>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</si>
  <si>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</si>
  <si>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</si>
  <si>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</si>
  <si>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</si>
  <si>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</si>
  <si>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</si>
  <si>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</si>
  <si>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</si>
  <si>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</si>
  <si>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</si>
  <si>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</si>
  <si>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</si>
  <si>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</si>
  <si>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</si>
  <si>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</si>
  <si>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</si>
  <si>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</si>
  <si>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</si>
  <si>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</si>
  <si>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</si>
  <si>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</si>
  <si>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</si>
  <si>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</si>
  <si>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</si>
  <si>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</si>
  <si>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</si>
  <si>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</si>
  <si>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</si>
  <si>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</si>
  <si>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</si>
  <si>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</si>
  <si>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</si>
  <si>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</si>
  <si>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</si>
  <si>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</si>
  <si>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</si>
  <si>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</si>
  <si>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</si>
  <si>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</si>
  <si>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</si>
  <si>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</si>
  <si>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</si>
  <si>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</si>
  <si>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</si>
  <si>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</si>
  <si>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</si>
  <si>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</si>
  <si>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</si>
  <si>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</si>
  <si>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</si>
  <si>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</si>
  <si>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</si>
  <si>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</si>
  <si>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</si>
  <si>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</si>
  <si>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</si>
  <si>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</si>
  <si>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</si>
  <si>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</si>
  <si>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</si>
  <si>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</si>
  <si>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</si>
  <si>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</si>
  <si>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</si>
  <si>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</si>
  <si>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</si>
  <si>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</si>
  <si>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</si>
  <si>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</si>
  <si>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</si>
  <si>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</si>
  <si>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</si>
  <si>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NDQB201709144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</si>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</sst>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2" fontId="2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" workbookViewId="0">
      <selection activeCell="E30" sqref="D30: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5" zoomScaleSheetLayoutView="100" workbookViewId="0">
      <selection activeCell="D38" sqref="D3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27.724299999999999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27.72429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27.724240000000002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27.724276666666668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12.381696666666668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1.0334063907732849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6" zoomScale="55" zoomScaleNormal="75" workbookViewId="0">
      <selection activeCell="C80" sqref="C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1.0334063907732849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5.1670319538664247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4.1976000000000004</v>
      </c>
      <c r="E61" s="190">
        <v>1</v>
      </c>
      <c r="F61" s="235">
        <v>39202331</v>
      </c>
      <c r="G61" s="201">
        <f>IF(ISBLANK(F61),"-",(F61/$D$50*$D$47*$B$69)*$D$58/$D$61)</f>
        <v>196.57382231498494</v>
      </c>
      <c r="H61" s="198">
        <f t="shared" ref="H61:H72" si="0">IF(ISBLANK(F61),"-",G61/$D$56)</f>
        <v>0.98286911157492474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39399605</v>
      </c>
      <c r="G62" s="202">
        <f>IF(ISBLANK(F62),"-",(F62/$D$50*$D$47*$B$69)*$D$58/$D$61)</f>
        <v>197.56302125377678</v>
      </c>
      <c r="H62" s="199">
        <f t="shared" si="0"/>
        <v>0.98781510626888391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38864618</v>
      </c>
      <c r="G63" s="202">
        <f>IF(ISBLANK(F63),"-",(F63/$D$50*$D$47*$B$69)*$D$58/$D$61)</f>
        <v>194.88041445983822</v>
      </c>
      <c r="H63" s="199">
        <f t="shared" si="0"/>
        <v>0.97440207229919107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4.2214400000000003</v>
      </c>
      <c r="E65" s="161">
        <v>1</v>
      </c>
      <c r="F65" s="228">
        <v>39111520</v>
      </c>
      <c r="G65" s="201">
        <f>IF(ISBLANK(F65),"-",(F65/$D$50*$D$47*$B$69)*$D$58/$D$65)</f>
        <v>195.01091309708707</v>
      </c>
      <c r="H65" s="198">
        <f t="shared" si="0"/>
        <v>0.97505456548543534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39061345</v>
      </c>
      <c r="G66" s="202">
        <f>IF(ISBLANK(F66),"-",(F66/$D$50*$D$47*$B$69)*$D$58/$D$65)</f>
        <v>194.76073942537482</v>
      </c>
      <c r="H66" s="199">
        <f t="shared" si="0"/>
        <v>0.97380369712687409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38595388</v>
      </c>
      <c r="G67" s="202">
        <f>IF(ISBLANK(F67),"-",(F67/$D$50*$D$47*$B$69)*$D$58/$D$65)</f>
        <v>192.43746740644079</v>
      </c>
      <c r="H67" s="199">
        <f t="shared" si="0"/>
        <v>0.96218733703220394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3.9770300000000001</v>
      </c>
      <c r="E69" s="161">
        <v>1</v>
      </c>
      <c r="F69" s="235">
        <v>36877303</v>
      </c>
      <c r="G69" s="201">
        <f>IF(ISBLANK(F69),"-",(F69/$D$50*$D$47*$B$69)*$D$58/$D$69)</f>
        <v>195.1709279666521</v>
      </c>
      <c r="H69" s="199">
        <f t="shared" si="0"/>
        <v>0.97585463983326048</v>
      </c>
    </row>
    <row r="70" spans="1:11" ht="22.5" customHeight="1" x14ac:dyDescent="0.4">
      <c r="A70" s="215" t="s">
        <v>107</v>
      </c>
      <c r="B70" s="237">
        <f>(D47*B69)/D56*D58</f>
        <v>4.1336255630931396</v>
      </c>
      <c r="C70" s="384"/>
      <c r="D70" s="381"/>
      <c r="E70" s="162">
        <v>2</v>
      </c>
      <c r="F70" s="228">
        <v>36226827</v>
      </c>
      <c r="G70" s="202">
        <f>IF(ISBLANK(F70),"-",(F70/$D$50*$D$47*$B$69)*$D$58/$D$69)</f>
        <v>191.72832250984754</v>
      </c>
      <c r="H70" s="199">
        <f t="shared" si="0"/>
        <v>0.95864161254923774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36536126</v>
      </c>
      <c r="G71" s="202">
        <f>IF(ISBLANK(F71),"-",(F71/$D$50*$D$47*$B$69)*$D$58/$D$69)</f>
        <v>193.36526903083248</v>
      </c>
      <c r="H71" s="199">
        <f t="shared" si="0"/>
        <v>0.96682634515416244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0.973050498591575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9.5652813395865777E-3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0.973050498591575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F23" sqref="F23:F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390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391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392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392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392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392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393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394">
        <v>20.016666666666701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8" zoomScale="55" zoomScaleNormal="75" workbookViewId="0">
      <selection activeCell="F61" sqref="F61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1.0334063907732849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5.1670319538664247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80">
        <f>'Sulfamethoxazole 1'!D61:D64</f>
        <v>4.1976000000000004</v>
      </c>
      <c r="E61" s="300">
        <v>1</v>
      </c>
      <c r="F61" s="341">
        <v>2798044</v>
      </c>
      <c r="G61" s="309">
        <f>IF(ISBLANK(F61),"-",(F61/$D$50*$D$47*$B$69)*$D$58/$D$61)</f>
        <v>40.970922711868454</v>
      </c>
      <c r="H61" s="306">
        <f t="shared" ref="H61:H72" si="0">IF(ISBLANK(F61),"-",G61/$D$56)</f>
        <v>1.0242730677967113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81"/>
      <c r="E62" s="301">
        <v>2</v>
      </c>
      <c r="F62" s="334">
        <v>2813649</v>
      </c>
      <c r="G62" s="310">
        <f>IF(ISBLANK(F62),"-",(F62/$D$50*$D$47*$B$69)*$D$58/$D$61)</f>
        <v>41.199422066745896</v>
      </c>
      <c r="H62" s="307">
        <f t="shared" si="0"/>
        <v>1.0299855516686474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81"/>
      <c r="E63" s="301">
        <v>3</v>
      </c>
      <c r="F63" s="334">
        <v>2774737</v>
      </c>
      <c r="G63" s="310">
        <f>IF(ISBLANK(F63),"-",(F63/$D$50*$D$47*$B$69)*$D$58/$D$61)</f>
        <v>40.629645271039962</v>
      </c>
      <c r="H63" s="307">
        <f t="shared" si="0"/>
        <v>1.015741131775999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8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80">
        <f>'Sulfamethoxazole 1'!D65:D68</f>
        <v>4.2214400000000003</v>
      </c>
      <c r="E65" s="280">
        <v>1</v>
      </c>
      <c r="F65" s="334">
        <v>2816116</v>
      </c>
      <c r="G65" s="309">
        <f>IF(ISBLANK(F65),"-",(F65/$D$50*$D$47*$B$69)*$D$58/$D$65)</f>
        <v>41.002673556142099</v>
      </c>
      <c r="H65" s="306">
        <f t="shared" si="0"/>
        <v>1.0250668389035524</v>
      </c>
    </row>
    <row r="66" spans="1:11" ht="23.25" customHeight="1" x14ac:dyDescent="0.4">
      <c r="A66" s="260" t="s">
        <v>102</v>
      </c>
      <c r="B66" s="332">
        <v>1</v>
      </c>
      <c r="C66" s="384"/>
      <c r="D66" s="381"/>
      <c r="E66" s="281">
        <v>2</v>
      </c>
      <c r="F66" s="334">
        <v>2813476</v>
      </c>
      <c r="G66" s="310">
        <f>IF(ISBLANK(F66),"-",(F66/$D$50*$D$47*$B$69)*$D$58/$D$65)</f>
        <v>40.964235133084159</v>
      </c>
      <c r="H66" s="307">
        <f t="shared" si="0"/>
        <v>1.024105878327104</v>
      </c>
    </row>
    <row r="67" spans="1:11" ht="24.75" customHeight="1" x14ac:dyDescent="0.4">
      <c r="A67" s="260" t="s">
        <v>103</v>
      </c>
      <c r="B67" s="332">
        <v>1</v>
      </c>
      <c r="C67" s="384"/>
      <c r="D67" s="381"/>
      <c r="E67" s="281">
        <v>3</v>
      </c>
      <c r="F67" s="334">
        <v>2780269</v>
      </c>
      <c r="G67" s="310">
        <f>IF(ISBLANK(F67),"-",(F67/$D$50*$D$47*$B$69)*$D$58/$D$65)</f>
        <v>40.480740923052039</v>
      </c>
      <c r="H67" s="307">
        <f t="shared" si="0"/>
        <v>1.012018523076301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8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80">
        <f>'Sulfamethoxazole 1'!D69:D72</f>
        <v>3.9770300000000001</v>
      </c>
      <c r="E69" s="280">
        <v>1</v>
      </c>
      <c r="F69" s="341">
        <v>2629584</v>
      </c>
      <c r="G69" s="309">
        <f>IF(ISBLANK(F69),"-",(F69/$D$50*$D$47*$B$69)*$D$58/$D$69)</f>
        <v>40.639694820611986</v>
      </c>
      <c r="H69" s="307">
        <f t="shared" si="0"/>
        <v>1.0159923705152996</v>
      </c>
    </row>
    <row r="70" spans="1:11" ht="22.5" customHeight="1" thickBot="1" x14ac:dyDescent="0.45">
      <c r="A70" s="323" t="s">
        <v>107</v>
      </c>
      <c r="B70" s="343">
        <f>(D47*B69)/D56*D58</f>
        <v>4.1336255630931396</v>
      </c>
      <c r="C70" s="384"/>
      <c r="D70" s="381"/>
      <c r="E70" s="281">
        <v>2</v>
      </c>
      <c r="F70" s="334">
        <v>2582877</v>
      </c>
      <c r="G70" s="310">
        <f>IF(ISBLANK(F70),"-",(F70/$D$50*$D$47*$B$69)*$D$58/$D$69)</f>
        <v>39.917847476702718</v>
      </c>
      <c r="H70" s="307">
        <f t="shared" si="0"/>
        <v>0.99794618691756798</v>
      </c>
    </row>
    <row r="71" spans="1:11" ht="23.25" customHeight="1" x14ac:dyDescent="0.4">
      <c r="A71" s="367" t="s">
        <v>76</v>
      </c>
      <c r="B71" s="368"/>
      <c r="C71" s="384"/>
      <c r="D71" s="381"/>
      <c r="E71" s="281">
        <v>3</v>
      </c>
      <c r="F71" s="334">
        <v>2606611</v>
      </c>
      <c r="G71" s="310">
        <f>IF(ISBLANK(F71),"-",(F71/$D$50*$D$47*$B$69)*$D$58/$D$69)</f>
        <v>40.284651700059875</v>
      </c>
      <c r="H71" s="307">
        <f t="shared" si="0"/>
        <v>1.0071162925014969</v>
      </c>
    </row>
    <row r="72" spans="1:11" ht="23.25" customHeight="1" thickBot="1" x14ac:dyDescent="0.45">
      <c r="A72" s="369"/>
      <c r="B72" s="370"/>
      <c r="C72" s="386"/>
      <c r="D72" s="38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1.0169162046091866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9.9871914083350787E-3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1.0169162046091866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2017-09-28T10:10:02Z</cp:lastPrinted>
  <dcterms:created xsi:type="dcterms:W3CDTF">2005-07-05T10:19:27Z</dcterms:created>
  <dcterms:modified xsi:type="dcterms:W3CDTF">2017-10-13T08:31:57Z</dcterms:modified>
</cp:coreProperties>
</file>