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temp1" sheetId="1" r:id="rId4"/>
    <sheet name="Azelastine Hydrochloride" sheetId="2" r:id="rId5"/>
    <sheet name="Azelastine_Hydrochloride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<sst xmlns="http://schemas.openxmlformats.org/spreadsheetml/2006/main" uniqueCount="82">
  <si>
    <t>Please enter the required information in the cells highlighted in green</t>
  </si>
  <si>
    <t>Analysis Report</t>
  </si>
  <si>
    <t>Sample Name:</t>
  </si>
  <si>
    <t>Azelastine Hydrochloride Nasal Solution</t>
  </si>
  <si>
    <t>Laboratory Ref No:</t>
  </si>
  <si>
    <t>NDQD201408632</t>
  </si>
  <si>
    <t>Active Ingredient:</t>
  </si>
  <si>
    <t>Azelastine Hydrochloride 125mcg</t>
  </si>
  <si>
    <t>Label Claim:</t>
  </si>
  <si>
    <t>Each ml contains Azelastine Hydrochloride 125mcg</t>
  </si>
  <si>
    <t>Date Analysis Started:</t>
  </si>
  <si>
    <t>2014-08-12 15:22:29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</si>
  <si>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</si>
  <si>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</si>
  <si>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</si>
  <si>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</si>
  <si>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</si>
  <si>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</si>
  <si>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</si>
  <si>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</si>
  <si>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</si>
  <si>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</si>
  <si>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</si>
  <si>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</si>
  <si>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</si>
  <si>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</si>
  <si>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</si>
  <si>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</si>
  <si>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</si>
  <si>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(mL:</t>
    </r>
  </si>
  <si>
    <t>Injection</t>
  </si>
  <si>
    <t>Response:</t>
  </si>
  <si>
    <t>Normalised Response: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</si>
  <si>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</si>
  <si>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</si>
  <si>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</si>
  <si>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Volume (mL: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</si>
  <si>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</si>
  <si>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Average: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</si>
  <si>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</si>
  <si>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t>Amt of RS (mg):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</si>
  <si>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</si>
  <si>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</si>
  <si>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</si>
  <si>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</si>
  <si>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</si>
  <si>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</si>
  <si>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</si>
  <si>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</si>
  <si>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</si>
  <si>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</si>
  <si>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</si>
  <si>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</si>
  <si>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</si>
  <si>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</si>
  <si>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</si>
  <si>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</si>
  <si>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</si>
  <si>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</si>
  <si>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</si>
  <si>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</si>
  <si>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</si>
  <si>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A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</si>
  <si>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</si>
  <si>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</si>
  <si>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</si>
  <si>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</si>
  <si>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B</t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</si>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</sst>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:space="preserve">
  <numFmts count="7">
    <numFmt numFmtId="164" formatCode="dd\-mmm\-yyyy"/>
    <numFmt numFmtId="165" formatCode="dd\-mmm\-yy"/>
    <numFmt numFmtId="166" formatCode="0.0000\ &quot;mg&quot;"/>
    <numFmt numFmtId="167" formatCode="0.000"/>
    <numFmt numFmtId="168" formatCode="0.0\ &quot;mL&quot;"/>
    <numFmt numFmtId="169" formatCode="0\ &quot;mg&quot;"/>
    <numFmt numFmtId="170" formatCode="0.0%"/>
  </numFmts>
  <fonts count="9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singl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0"/>
      <i val="0"/>
      <strike val="0"/>
      <u val="none"/>
      <sz val="20"/>
      <color rgb="FF000000"/>
      <name val="Book Antiqua"/>
    </font>
    <font>
      <b val="1"/>
      <i val="0"/>
      <strike val="0"/>
      <u val="none"/>
      <sz val="20"/>
      <color rgb="FF000000"/>
      <name val="Book Antiqua"/>
    </font>
    <font>
      <b val="0"/>
      <i val="0"/>
      <strike val="0"/>
      <u val="none"/>
      <sz val="14"/>
      <color rgb="FF000000"/>
      <name val="Arial"/>
    </font>
    <font>
      <b val="0"/>
      <i val="1"/>
      <strike val="0"/>
      <u val="none"/>
      <sz val="14"/>
      <color rgb="FF000000"/>
      <name val="Arial"/>
    </font>
    <font>
      <b val="1"/>
      <i val="1"/>
      <strike val="0"/>
      <u val="none"/>
      <sz val="14"/>
      <color rgb="FF000000"/>
      <name val="Book Antiqua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2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28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4" numFmtId="164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1" numFmtId="165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8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166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4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3" applyFont="1" applyNumberFormat="0" applyFill="0" applyBorder="1" applyAlignment="1">
      <alignment horizontal="right" vertical="bottom" textRotation="0" wrapText="false" shrinkToFit="false"/>
    </xf>
    <xf xfId="0" fontId="4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67" fillId="2" borderId="6" applyFont="1" applyNumberFormat="1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67" fillId="2" borderId="11" applyFont="1" applyNumberFormat="1" applyFill="0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2" borderId="12" applyFont="1" applyNumberFormat="0" applyFill="0" applyBorder="1" applyAlignment="1">
      <alignment horizontal="center" vertical="bottom" textRotation="0" wrapText="false" shrinkToFit="false"/>
    </xf>
    <xf xfId="0" fontId="4" numFmtId="0" fillId="3" borderId="1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67" fillId="2" borderId="14" applyFont="1" applyNumberFormat="1" applyFill="0" applyBorder="1" applyAlignment="1">
      <alignment horizontal="center" vertical="bottom" textRotation="0" wrapText="false" shrinkToFit="false"/>
    </xf>
    <xf xfId="0" fontId="4" numFmtId="0" fillId="3" borderId="1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4" applyFont="1" applyNumberFormat="0" applyFill="0" applyBorder="1" applyAlignment="1">
      <alignment horizontal="right" vertical="bottom" textRotation="0" wrapText="false" shrinkToFit="false"/>
    </xf>
    <xf xfId="0" fontId="3" numFmtId="1" fillId="4" borderId="16" applyFont="1" applyNumberFormat="1" applyFill="1" applyBorder="1" applyAlignment="1">
      <alignment horizontal="center" vertical="bottom" textRotation="0" wrapText="false" shrinkToFit="false"/>
    </xf>
    <xf xfId="0" fontId="3" numFmtId="167" fillId="4" borderId="17" applyFont="1" applyNumberFormat="1" applyFill="1" applyBorder="1" applyAlignment="1">
      <alignment horizontal="center" vertical="bottom" textRotation="0" wrapText="false" shrinkToFit="false"/>
    </xf>
    <xf xfId="0" fontId="3" numFmtId="1" fillId="4" borderId="18" applyFont="1" applyNumberFormat="1" applyFill="1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right" vertical="bottom" textRotation="0" wrapText="false" shrinkToFit="false"/>
    </xf>
    <xf xfId="0" fontId="4" numFmtId="0" fillId="3" borderId="2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1" applyFont="1" applyNumberFormat="0" applyFill="0" applyBorder="1" applyAlignment="1">
      <alignment horizontal="right" vertical="bottom" textRotation="0" wrapText="false" shrinkToFit="false"/>
    </xf>
    <xf xfId="0" fontId="1" numFmtId="2" fillId="4" borderId="22" applyFont="1" applyNumberFormat="1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5" borderId="22" applyFont="1" applyNumberFormat="1" applyFill="1" applyBorder="1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4" borderId="23" applyFont="1" applyNumberFormat="1" applyFill="1" applyBorder="1" applyAlignment="1">
      <alignment horizontal="center" vertical="bottom" textRotation="0" wrapText="false" shrinkToFit="false"/>
    </xf>
    <xf xfId="0" fontId="4" numFmtId="0" fillId="3" borderId="2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right" vertical="bottom" textRotation="0" wrapText="false" shrinkToFit="false"/>
    </xf>
    <xf xfId="0" fontId="1" numFmtId="2" fillId="4" borderId="25" applyFont="1" applyNumberFormat="1" applyFill="1" applyBorder="1" applyAlignment="1">
      <alignment horizontal="center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1">
      <alignment horizontal="right" vertical="bottom" textRotation="0" wrapText="false" shrinkToFit="false"/>
    </xf>
    <xf xfId="0" fontId="3" numFmtId="167" fillId="5" borderId="20" applyFont="1" applyNumberFormat="1" applyFill="1" applyBorder="1" applyAlignment="1">
      <alignment horizontal="center" vertical="bottom" textRotation="0" wrapText="false" shrinkToFit="false"/>
    </xf>
    <xf xfId="0" fontId="1" numFmtId="10" fillId="4" borderId="22" applyFont="1" applyNumberFormat="1" applyFill="1" applyBorder="1" applyAlignment="1">
      <alignment horizontal="center" vertical="bottom" textRotation="0" wrapText="false" shrinkToFit="false"/>
    </xf>
    <xf xfId="0" fontId="1" numFmtId="0" fillId="5" borderId="23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168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169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3" numFmtId="2" fillId="2" borderId="26" applyFont="1" applyNumberFormat="1" applyFill="0" applyBorder="1" applyAlignment="1">
      <alignment horizontal="center" vertical="bottom" textRotation="0" wrapText="false" shrinkToFit="false"/>
    </xf>
    <xf xfId="0" fontId="3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6" applyFont="1" applyNumberFormat="0" applyFill="0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2" borderId="1" applyFont="1" applyNumberFormat="1" applyFill="0" applyBorder="1" applyAlignment="1">
      <alignment horizontal="center" vertical="bottom" textRotation="0" wrapText="false" shrinkToFit="false"/>
    </xf>
    <xf xfId="0" fontId="1" numFmtId="10" fillId="2" borderId="26" applyFont="1" applyNumberFormat="1" applyFill="0" applyBorder="1" applyAlignment="1">
      <alignment horizontal="center" vertical="center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2" fillId="2" borderId="3" applyFont="1" applyNumberFormat="1" applyFill="0" applyBorder="1" applyAlignment="1">
      <alignment horizontal="center" vertical="bottom" textRotation="0" wrapText="false" shrinkToFit="false"/>
    </xf>
    <xf xfId="0" fontId="1" numFmtId="10" fillId="2" borderId="27" applyFont="1" applyNumberFormat="1" applyFill="0" applyBorder="1" applyAlignment="1">
      <alignment horizontal="center" vertical="center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3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0" fillId="2" borderId="28" applyFont="1" applyNumberFormat="1" applyFill="0" applyBorder="1" applyAlignment="1">
      <alignment horizontal="center" vertical="center" textRotation="0" wrapText="false" shrinkToFit="false"/>
    </xf>
    <xf xfId="0" fontId="1" numFmtId="0" fillId="2" borderId="29" applyFont="1" applyNumberFormat="0" applyFill="0" applyBorder="1" applyAlignment="1">
      <alignment horizontal="right" vertical="bottom" textRotation="0" wrapText="false" shrinkToFit="false"/>
    </xf>
    <xf xfId="0" fontId="5" numFmtId="0" fillId="2" borderId="3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1" applyFont="1" applyNumberFormat="0" applyFill="0" applyBorder="1" applyAlignment="1">
      <alignment horizontal="right" vertical="bottom" textRotation="0" wrapText="false" shrinkToFit="false"/>
    </xf>
    <xf xfId="0" fontId="5" numFmtId="10" fillId="5" borderId="12" applyFont="1" applyNumberFormat="1" applyFill="1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right" vertical="bottom" textRotation="0" wrapText="false" shrinkToFit="false"/>
    </xf>
    <xf xfId="0" fontId="5" numFmtId="10" fillId="4" borderId="32" applyFont="1" applyNumberFormat="1" applyFill="1" applyBorder="1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right" vertical="bottom" textRotation="0" wrapText="false" shrinkToFit="false"/>
    </xf>
    <xf xfId="0" fontId="5" numFmtId="0" fillId="5" borderId="33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70" fillId="2" borderId="0" applyFont="1" applyNumberFormat="1" applyFill="0" applyBorder="0" applyAlignment="1">
      <alignment horizontal="center" vertical="bottom" textRotation="0" wrapText="false" shrinkToFit="false"/>
    </xf>
    <xf xfId="0" fontId="8" numFmtId="0" fillId="2" borderId="34" applyFont="1" applyNumberFormat="0" applyFill="0" applyBorder="1" applyAlignment="1">
      <alignment horizontal="right" vertical="center" textRotation="0" wrapText="true" shrinkToFit="false"/>
    </xf>
    <xf xfId="0" fontId="1" numFmtId="0" fillId="2" borderId="34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1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15" applyFont="1" applyNumberFormat="0" applyFill="0" applyBorder="1" applyAlignment="0">
      <alignment horizontal="general" vertical="bottom" textRotation="0" wrapText="false" shrinkToFit="false"/>
    </xf>
    <xf xfId="0" fontId="3" numFmtId="0" fillId="2" borderId="3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3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35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false"/>
    </xf>
    <xf xfId="0" fontId="8" numFmtId="0" fillId="2" borderId="1" applyFont="1" applyNumberFormat="0" applyFill="0" applyBorder="1" applyAlignment="1">
      <alignment horizontal="left" vertical="center" textRotation="0" wrapText="true" shrinkToFit="false"/>
    </xf>
    <xf xfId="0" fontId="8" numFmtId="0" fillId="2" borderId="36" applyFont="1" applyNumberFormat="0" applyFill="0" applyBorder="1" applyAlignment="1">
      <alignment horizontal="left" vertical="center" textRotation="0" wrapText="true" shrinkToFit="false"/>
    </xf>
    <xf xfId="0" fontId="8" numFmtId="0" fillId="2" borderId="29" applyFont="1" applyNumberFormat="0" applyFill="0" applyBorder="1" applyAlignment="1">
      <alignment horizontal="left" vertical="center" textRotation="0" wrapText="true" shrinkToFit="false"/>
    </xf>
    <xf xfId="0" fontId="8" numFmtId="0" fillId="2" borderId="34" applyFont="1" applyNumberFormat="0" applyFill="0" applyBorder="1" applyAlignment="1">
      <alignment horizontal="left" vertical="center" textRotation="0" wrapText="true" shrinkToFit="false"/>
    </xf>
    <xf xfId="0" fontId="8" numFmtId="0" fillId="2" borderId="37" applyFont="1" applyNumberFormat="0" applyFill="0" applyBorder="1" applyAlignment="1">
      <alignment horizontal="center" vertical="bottom" textRotation="0" wrapText="false" shrinkToFit="false"/>
    </xf>
    <xf xfId="0" fontId="8" numFmtId="0" fillId="2" borderId="38" applyFont="1" applyNumberFormat="0" applyFill="0" applyBorder="1" applyAlignment="1">
      <alignment horizontal="center" vertical="bottom" textRotation="0" wrapText="false" shrinkToFit="false"/>
    </xf>
    <xf xfId="0" fontId="8" numFmtId="0" fillId="2" borderId="39" applyFont="1" applyNumberFormat="0" applyFill="0" applyBorder="1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5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8" numFmtId="0" fillId="2" borderId="37" applyFont="1" applyNumberFormat="0" applyFill="0" applyBorder="1" applyAlignment="1">
      <alignment horizontal="left" vertical="center" textRotation="0" wrapText="true" shrinkToFit="false"/>
    </xf>
    <xf xfId="0" fontId="8" numFmtId="0" fillId="2" borderId="38" applyFont="1" applyNumberFormat="0" applyFill="0" applyBorder="1" applyAlignment="1">
      <alignment horizontal="left" vertical="center" textRotation="0" wrapText="true" shrinkToFit="false"/>
    </xf>
    <xf xfId="0" fontId="8" numFmtId="0" fillId="2" borderId="39" applyFont="1" applyNumberFormat="0" applyFill="0" applyBorder="1" applyAlignment="1">
      <alignment horizontal="left" vertical="center" textRotation="0" wrapText="true" shrinkToFit="false"/>
    </xf>
    <xf xfId="0" fontId="3" numFmtId="0" fillId="2" borderId="19" applyFont="1" applyNumberFormat="0" applyFill="0" applyBorder="1" applyAlignment="1">
      <alignment horizontal="center" vertical="bottom" textRotation="0" wrapText="false" shrinkToFit="false"/>
    </xf>
    <xf xfId="0" fontId="3" numFmtId="0" fillId="2" borderId="40" applyFont="1" applyNumberFormat="0" applyFill="0" applyBorder="1" applyAlignment="1">
      <alignment horizontal="center" vertical="bottom" textRotation="0" wrapText="false" shrinkToFit="false"/>
    </xf>
    <xf xfId="0" fontId="3" numFmtId="0" fillId="2" borderId="41" applyFont="1" applyNumberFormat="0" applyFill="0" applyBorder="1" applyAlignment="1">
      <alignment horizontal="center" vertical="bottom" textRotation="0" wrapText="false" shrinkToFit="false"/>
    </xf>
    <xf xfId="0" fontId="8" numFmtId="0" fillId="2" borderId="2" applyFont="1" applyNumberFormat="0" applyFill="0" applyBorder="1" applyAlignment="1">
      <alignment horizontal="left" vertical="center" textRotation="0" wrapText="true" shrinkToFit="false"/>
    </xf>
    <xf xfId="0" fontId="8" numFmtId="0" fillId="2" borderId="30" applyFont="1" applyNumberFormat="0" applyFill="0" applyBorder="1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36" applyFont="1" applyNumberFormat="0" applyFill="0" applyBorder="1" applyAlignment="1">
      <alignment horizontal="center" vertical="bottom" textRotation="0" wrapText="false" shrinkToFit="false"/>
    </xf>
    <xf xfId="0" fontId="3" numFmtId="0" fillId="2" borderId="36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4" applyFont="1" applyNumberFormat="0" applyFill="0" applyBorder="1" applyAlignment="1">
      <alignment horizontal="center" vertical="center" textRotation="0" wrapText="false" shrinkToFit="false"/>
    </xf>
    <xf xfId="0" fontId="4" numFmtId="2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4" numFmtId="2" fillId="3" borderId="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4" numFmtId="2" fillId="3" borderId="29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4" numFmtId="2" fillId="3" borderId="2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4" numFmtId="2" fillId="3" borderId="2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4" numFmtId="2" fillId="3" borderId="28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9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4" numFmtId="164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1" numFmtId="165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8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166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4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3" applyFont="1" applyNumberFormat="0" applyFill="0" applyBorder="1" applyAlignment="1">
      <alignment horizontal="right" vertical="bottom" textRotation="0" wrapText="false" shrinkToFit="false"/>
    </xf>
    <xf xfId="0" fontId="4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67" fillId="2" borderId="6" applyFont="1" applyNumberFormat="1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67" fillId="2" borderId="11" applyFont="1" applyNumberFormat="1" applyFill="0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2" borderId="12" applyFont="1" applyNumberFormat="0" applyFill="0" applyBorder="1" applyAlignment="1">
      <alignment horizontal="center" vertical="bottom" textRotation="0" wrapText="false" shrinkToFit="false"/>
    </xf>
    <xf xfId="0" fontId="4" numFmtId="0" fillId="3" borderId="1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67" fillId="2" borderId="14" applyFont="1" applyNumberFormat="1" applyFill="0" applyBorder="1" applyAlignment="1">
      <alignment horizontal="center" vertical="bottom" textRotation="0" wrapText="false" shrinkToFit="false"/>
    </xf>
    <xf xfId="0" fontId="4" numFmtId="0" fillId="3" borderId="1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4" applyFont="1" applyNumberFormat="0" applyFill="0" applyBorder="1" applyAlignment="1">
      <alignment horizontal="right" vertical="bottom" textRotation="0" wrapText="false" shrinkToFit="false"/>
    </xf>
    <xf xfId="0" fontId="3" numFmtId="1" fillId="4" borderId="16" applyFont="1" applyNumberFormat="1" applyFill="1" applyBorder="1" applyAlignment="1">
      <alignment horizontal="center" vertical="bottom" textRotation="0" wrapText="false" shrinkToFit="false"/>
    </xf>
    <xf xfId="0" fontId="3" numFmtId="167" fillId="4" borderId="17" applyFont="1" applyNumberFormat="1" applyFill="1" applyBorder="1" applyAlignment="1">
      <alignment horizontal="center" vertical="bottom" textRotation="0" wrapText="false" shrinkToFit="false"/>
    </xf>
    <xf xfId="0" fontId="3" numFmtId="1" fillId="4" borderId="18" applyFont="1" applyNumberFormat="1" applyFill="1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right" vertical="bottom" textRotation="0" wrapText="false" shrinkToFit="false"/>
    </xf>
    <xf xfId="0" fontId="4" numFmtId="0" fillId="3" borderId="2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1" applyFont="1" applyNumberFormat="0" applyFill="0" applyBorder="1" applyAlignment="1">
      <alignment horizontal="right" vertical="bottom" textRotation="0" wrapText="false" shrinkToFit="false"/>
    </xf>
    <xf xfId="0" fontId="1" numFmtId="2" fillId="4" borderId="22" applyFont="1" applyNumberFormat="1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5" borderId="22" applyFont="1" applyNumberFormat="1" applyFill="1" applyBorder="1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4" borderId="23" applyFont="1" applyNumberFormat="1" applyFill="1" applyBorder="1" applyAlignment="1">
      <alignment horizontal="center" vertical="bottom" textRotation="0" wrapText="false" shrinkToFit="false"/>
    </xf>
    <xf xfId="0" fontId="4" numFmtId="0" fillId="3" borderId="2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right" vertical="bottom" textRotation="0" wrapText="false" shrinkToFit="false"/>
    </xf>
    <xf xfId="0" fontId="1" numFmtId="2" fillId="4" borderId="25" applyFont="1" applyNumberFormat="1" applyFill="1" applyBorder="1" applyAlignment="1">
      <alignment horizontal="center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1">
      <alignment horizontal="right" vertical="bottom" textRotation="0" wrapText="false" shrinkToFit="false"/>
    </xf>
    <xf xfId="0" fontId="3" numFmtId="167" fillId="5" borderId="20" applyFont="1" applyNumberFormat="1" applyFill="1" applyBorder="1" applyAlignment="1">
      <alignment horizontal="center" vertical="bottom" textRotation="0" wrapText="false" shrinkToFit="false"/>
    </xf>
    <xf xfId="0" fontId="1" numFmtId="10" fillId="4" borderId="22" applyFont="1" applyNumberFormat="1" applyFill="1" applyBorder="1" applyAlignment="1">
      <alignment horizontal="center" vertical="bottom" textRotation="0" wrapText="false" shrinkToFit="false"/>
    </xf>
    <xf xfId="0" fontId="1" numFmtId="0" fillId="5" borderId="23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168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169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3" numFmtId="2" fillId="2" borderId="26" applyFont="1" applyNumberFormat="1" applyFill="0" applyBorder="1" applyAlignment="1">
      <alignment horizontal="center" vertical="bottom" textRotation="0" wrapText="false" shrinkToFit="false"/>
    </xf>
    <xf xfId="0" fontId="3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6" applyFont="1" applyNumberFormat="0" applyFill="0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2" borderId="1" applyFont="1" applyNumberFormat="1" applyFill="0" applyBorder="1" applyAlignment="1">
      <alignment horizontal="center" vertical="bottom" textRotation="0" wrapText="false" shrinkToFit="false"/>
    </xf>
    <xf xfId="0" fontId="1" numFmtId="10" fillId="2" borderId="26" applyFont="1" applyNumberFormat="1" applyFill="0" applyBorder="1" applyAlignment="1">
      <alignment horizontal="center" vertical="center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2" fillId="2" borderId="3" applyFont="1" applyNumberFormat="1" applyFill="0" applyBorder="1" applyAlignment="1">
      <alignment horizontal="center" vertical="bottom" textRotation="0" wrapText="false" shrinkToFit="false"/>
    </xf>
    <xf xfId="0" fontId="1" numFmtId="10" fillId="2" borderId="27" applyFont="1" applyNumberFormat="1" applyFill="0" applyBorder="1" applyAlignment="1">
      <alignment horizontal="center" vertical="center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3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0" fillId="2" borderId="28" applyFont="1" applyNumberFormat="1" applyFill="0" applyBorder="1" applyAlignment="1">
      <alignment horizontal="center" vertical="center" textRotation="0" wrapText="false" shrinkToFit="false"/>
    </xf>
    <xf xfId="0" fontId="1" numFmtId="0" fillId="2" borderId="29" applyFont="1" applyNumberFormat="0" applyFill="0" applyBorder="1" applyAlignment="1">
      <alignment horizontal="right" vertical="bottom" textRotation="0" wrapText="false" shrinkToFit="false"/>
    </xf>
    <xf xfId="0" fontId="5" numFmtId="0" fillId="2" borderId="3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1" applyFont="1" applyNumberFormat="0" applyFill="0" applyBorder="1" applyAlignment="1">
      <alignment horizontal="right" vertical="bottom" textRotation="0" wrapText="false" shrinkToFit="false"/>
    </xf>
    <xf xfId="0" fontId="5" numFmtId="10" fillId="5" borderId="12" applyFont="1" applyNumberFormat="1" applyFill="1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right" vertical="bottom" textRotation="0" wrapText="false" shrinkToFit="false"/>
    </xf>
    <xf xfId="0" fontId="5" numFmtId="10" fillId="4" borderId="32" applyFont="1" applyNumberFormat="1" applyFill="1" applyBorder="1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right" vertical="bottom" textRotation="0" wrapText="false" shrinkToFit="false"/>
    </xf>
    <xf xfId="0" fontId="5" numFmtId="0" fillId="5" borderId="33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70" fillId="2" borderId="0" applyFont="1" applyNumberFormat="1" applyFill="0" applyBorder="0" applyAlignment="1">
      <alignment horizontal="center" vertical="bottom" textRotation="0" wrapText="false" shrinkToFit="false"/>
    </xf>
    <xf xfId="0" fontId="8" numFmtId="0" fillId="2" borderId="34" applyFont="1" applyNumberFormat="0" applyFill="0" applyBorder="1" applyAlignment="1">
      <alignment horizontal="right" vertical="center" textRotation="0" wrapText="true" shrinkToFit="false"/>
    </xf>
    <xf xfId="0" fontId="1" numFmtId="0" fillId="2" borderId="34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1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15" applyFont="1" applyNumberFormat="0" applyFill="0" applyBorder="1" applyAlignment="0">
      <alignment horizontal="general" vertical="bottom" textRotation="0" wrapText="false" shrinkToFit="false"/>
    </xf>
    <xf xfId="0" fontId="3" numFmtId="0" fillId="2" borderId="3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3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35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false"/>
    </xf>
    <xf xfId="0" fontId="8" numFmtId="0" fillId="2" borderId="1" applyFont="1" applyNumberFormat="0" applyFill="0" applyBorder="1" applyAlignment="1">
      <alignment horizontal="left" vertical="center" textRotation="0" wrapText="true" shrinkToFit="false"/>
    </xf>
    <xf xfId="0" fontId="8" numFmtId="0" fillId="2" borderId="36" applyFont="1" applyNumberFormat="0" applyFill="0" applyBorder="1" applyAlignment="1">
      <alignment horizontal="left" vertical="center" textRotation="0" wrapText="true" shrinkToFit="false"/>
    </xf>
    <xf xfId="0" fontId="8" numFmtId="0" fillId="2" borderId="29" applyFont="1" applyNumberFormat="0" applyFill="0" applyBorder="1" applyAlignment="1">
      <alignment horizontal="left" vertical="center" textRotation="0" wrapText="true" shrinkToFit="false"/>
    </xf>
    <xf xfId="0" fontId="8" numFmtId="0" fillId="2" borderId="34" applyFont="1" applyNumberFormat="0" applyFill="0" applyBorder="1" applyAlignment="1">
      <alignment horizontal="left" vertical="center" textRotation="0" wrapText="true" shrinkToFit="false"/>
    </xf>
    <xf xfId="0" fontId="8" numFmtId="0" fillId="2" borderId="37" applyFont="1" applyNumberFormat="0" applyFill="0" applyBorder="1" applyAlignment="1">
      <alignment horizontal="center" vertical="bottom" textRotation="0" wrapText="false" shrinkToFit="false"/>
    </xf>
    <xf xfId="0" fontId="8" numFmtId="0" fillId="2" borderId="38" applyFont="1" applyNumberFormat="0" applyFill="0" applyBorder="1" applyAlignment="1">
      <alignment horizontal="center" vertical="bottom" textRotation="0" wrapText="false" shrinkToFit="false"/>
    </xf>
    <xf xfId="0" fontId="8" numFmtId="0" fillId="2" borderId="39" applyFont="1" applyNumberFormat="0" applyFill="0" applyBorder="1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5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8" numFmtId="0" fillId="2" borderId="37" applyFont="1" applyNumberFormat="0" applyFill="0" applyBorder="1" applyAlignment="1">
      <alignment horizontal="left" vertical="center" textRotation="0" wrapText="true" shrinkToFit="false"/>
    </xf>
    <xf xfId="0" fontId="8" numFmtId="0" fillId="2" borderId="38" applyFont="1" applyNumberFormat="0" applyFill="0" applyBorder="1" applyAlignment="1">
      <alignment horizontal="left" vertical="center" textRotation="0" wrapText="true" shrinkToFit="false"/>
    </xf>
    <xf xfId="0" fontId="8" numFmtId="0" fillId="2" borderId="39" applyFont="1" applyNumberFormat="0" applyFill="0" applyBorder="1" applyAlignment="1">
      <alignment horizontal="left" vertical="center" textRotation="0" wrapText="true" shrinkToFit="false"/>
    </xf>
    <xf xfId="0" fontId="3" numFmtId="0" fillId="2" borderId="19" applyFont="1" applyNumberFormat="0" applyFill="0" applyBorder="1" applyAlignment="1">
      <alignment horizontal="center" vertical="bottom" textRotation="0" wrapText="false" shrinkToFit="false"/>
    </xf>
    <xf xfId="0" fontId="3" numFmtId="0" fillId="2" borderId="40" applyFont="1" applyNumberFormat="0" applyFill="0" applyBorder="1" applyAlignment="1">
      <alignment horizontal="center" vertical="bottom" textRotation="0" wrapText="false" shrinkToFit="false"/>
    </xf>
    <xf xfId="0" fontId="3" numFmtId="0" fillId="2" borderId="41" applyFont="1" applyNumberFormat="0" applyFill="0" applyBorder="1" applyAlignment="1">
      <alignment horizontal="center" vertical="bottom" textRotation="0" wrapText="false" shrinkToFit="false"/>
    </xf>
    <xf xfId="0" fontId="8" numFmtId="0" fillId="2" borderId="2" applyFont="1" applyNumberFormat="0" applyFill="0" applyBorder="1" applyAlignment="1">
      <alignment horizontal="left" vertical="center" textRotation="0" wrapText="true" shrinkToFit="false"/>
    </xf>
    <xf xfId="0" fontId="8" numFmtId="0" fillId="2" borderId="30" applyFont="1" applyNumberFormat="0" applyFill="0" applyBorder="1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36" applyFont="1" applyNumberFormat="0" applyFill="0" applyBorder="1" applyAlignment="1">
      <alignment horizontal="center" vertical="bottom" textRotation="0" wrapText="false" shrinkToFit="false"/>
    </xf>
    <xf xfId="0" fontId="3" numFmtId="0" fillId="2" borderId="36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4" applyFont="1" applyNumberFormat="0" applyFill="0" applyBorder="1" applyAlignment="1">
      <alignment horizontal="center" vertical="center" textRotation="0" wrapText="false" shrinkToFit="false"/>
    </xf>
    <xf xfId="0" fontId="4" numFmtId="2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4" numFmtId="2" fillId="3" borderId="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4" numFmtId="2" fillId="3" borderId="29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4" numFmtId="2" fillId="3" borderId="2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4" numFmtId="2" fillId="3" borderId="2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4" numFmtId="2" fillId="3" borderId="28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9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strike val="1"/>
        <sz val="10"/>
        <color rgb="FF000000"/>
        <name val="Calibri"/>
      </font>
      <numFmt numFmtId="164" formatCode="General"/>
      <fill>
        <patternFill patternType="none"/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8"/>
  <sheetViews>
    <sheetView tabSelected="0" workbookViewId="0" showGridLines="true" showRowColHeaders="1">
      <selection activeCell="F35" sqref="F35"/>
    </sheetView>
  </sheetViews>
  <sheetFormatPr defaultRowHeight="14.4" outlineLevelRow="0" outlineLevelCol="0"/>
  <sheetData>
    <row r="18" spans="1:6">
      <c r="F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50"/>
  <sheetViews>
    <sheetView tabSelected="0" workbookViewId="0" zoomScale="78" zoomScaleNormal="78" showGridLines="true" showRowColHeaders="1">
      <selection activeCell="H72" sqref="H72"/>
    </sheetView>
  </sheetViews>
  <sheetFormatPr defaultRowHeight="14.4" outlineLevelRow="0" outlineLevelCol="0"/>
  <cols>
    <col min="1" max="1" width="58.5703125" customWidth="true" style="0"/>
    <col min="2" max="2" width="34.28515625" customWidth="true" style="0"/>
    <col min="3" max="3" width="43.140625" customWidth="true" style="0"/>
    <col min="4" max="4" width="23.140625" customWidth="true" style="0"/>
    <col min="5" max="5" width="34.85546875" customWidth="true" style="0"/>
    <col min="6" max="6" width="21.5703125" customWidth="true" style="0"/>
    <col min="7" max="7" width="36.85546875" customWidth="true" style="0"/>
    <col min="8" max="8" width="23.85546875" customWidth="true" style="0"/>
  </cols>
  <sheetData>
    <row r="1" spans="1:8" customHeight="1" ht="18.75">
      <c r="A1" s="1"/>
      <c r="B1" s="1"/>
      <c r="C1" s="1"/>
      <c r="D1" s="1"/>
      <c r="E1" s="1"/>
      <c r="F1" s="1"/>
      <c r="G1" s="1"/>
      <c r="H1" s="1"/>
    </row>
    <row r="2" spans="1:8" customHeight="1" ht="18.75">
      <c r="A2" s="1"/>
      <c r="B2" s="1"/>
      <c r="C2" s="1"/>
      <c r="D2" s="1"/>
      <c r="E2" s="1"/>
      <c r="F2" s="1"/>
      <c r="G2" s="1"/>
      <c r="H2" s="1"/>
    </row>
    <row r="3" spans="1:8" customHeight="1" ht="18.75">
      <c r="A3" s="1"/>
      <c r="B3" s="1"/>
      <c r="C3" s="1"/>
      <c r="D3" s="1"/>
      <c r="E3" s="1"/>
      <c r="F3" s="1"/>
      <c r="G3" s="1"/>
      <c r="H3" s="1"/>
    </row>
    <row r="4" spans="1:8" customHeight="1" ht="18.75">
      <c r="A4" s="1"/>
      <c r="B4" s="1"/>
      <c r="C4" s="1"/>
      <c r="D4" s="1"/>
      <c r="E4" s="1"/>
      <c r="F4" s="1"/>
      <c r="G4" s="1"/>
      <c r="H4" s="1"/>
    </row>
    <row r="5" spans="1:8" customHeight="1" ht="18.75">
      <c r="A5" s="1"/>
      <c r="B5" s="1"/>
      <c r="C5" s="1"/>
      <c r="D5" s="1"/>
      <c r="E5" s="1"/>
      <c r="F5" s="1"/>
      <c r="G5" s="1"/>
      <c r="H5" s="1"/>
    </row>
    <row r="6" spans="1:8" customHeight="1" ht="18.75">
      <c r="A6" s="1"/>
      <c r="B6" s="1"/>
      <c r="C6" s="1"/>
      <c r="D6" s="1"/>
      <c r="E6" s="1"/>
      <c r="F6" s="1"/>
      <c r="G6" s="1"/>
      <c r="H6" s="1"/>
    </row>
    <row r="7" spans="1:8" customHeight="1" ht="18.75">
      <c r="A7" s="1"/>
      <c r="B7" s="1"/>
      <c r="C7" s="1"/>
      <c r="D7" s="1"/>
      <c r="E7" s="1"/>
      <c r="F7" s="1"/>
      <c r="G7" s="1"/>
      <c r="H7" s="1"/>
    </row>
    <row r="8" spans="1:8" customHeight="1" ht="18.75">
      <c r="A8" s="1"/>
      <c r="B8" s="1"/>
      <c r="C8" s="1"/>
      <c r="D8" s="1"/>
      <c r="E8" s="1"/>
      <c r="F8" s="1"/>
      <c r="G8" s="1"/>
      <c r="H8" s="1"/>
    </row>
    <row r="9" spans="1:8" customHeight="1" ht="18.75">
      <c r="A9" s="1"/>
      <c r="B9" s="1"/>
      <c r="C9" s="1"/>
      <c r="D9" s="1"/>
      <c r="E9" s="1"/>
      <c r="F9" s="1"/>
      <c r="G9" s="1"/>
      <c r="H9" s="1"/>
    </row>
    <row r="10" spans="1:8" customHeight="1" ht="18.75">
      <c r="A10" s="1"/>
      <c r="B10" s="1"/>
      <c r="C10" s="1"/>
      <c r="D10" s="1"/>
      <c r="E10" s="1"/>
      <c r="F10" s="1"/>
      <c r="G10" s="1"/>
      <c r="H10" s="1"/>
    </row>
    <row r="11" spans="1:8" customHeight="1" ht="18.75">
      <c r="A11" s="1"/>
      <c r="B11" s="1"/>
      <c r="C11" s="1"/>
      <c r="D11" s="1"/>
      <c r="E11" s="1"/>
      <c r="F11" s="1"/>
      <c r="G11" s="1"/>
      <c r="H11" s="1"/>
    </row>
    <row r="12" spans="1:8" customHeight="1" ht="18.75">
      <c r="A12" s="1"/>
      <c r="B12" s="1"/>
      <c r="C12" s="1"/>
      <c r="D12" s="1"/>
      <c r="E12" s="1"/>
      <c r="F12" s="1"/>
      <c r="G12" s="1"/>
      <c r="H12" s="1"/>
    </row>
    <row r="13" spans="1:8" customHeight="1" ht="18.75">
      <c r="A13" s="1"/>
      <c r="B13" s="1"/>
      <c r="C13" s="1"/>
      <c r="D13" s="1"/>
      <c r="E13" s="1"/>
      <c r="F13" s="1"/>
      <c r="G13" s="1"/>
      <c r="H13" s="1"/>
    </row>
    <row r="14" spans="1:8" customHeight="1" ht="18.75">
      <c r="A14" s="1"/>
      <c r="B14" s="1"/>
      <c r="C14" s="1"/>
      <c r="D14" s="1"/>
      <c r="E14" s="1"/>
      <c r="F14" s="1"/>
      <c r="G14" s="1"/>
      <c r="H14" s="1"/>
    </row>
    <row r="15" spans="1:8" customHeight="1" ht="19.5">
      <c r="A15" s="1"/>
      <c r="B15" s="1"/>
      <c r="C15" s="1"/>
      <c r="D15" s="1"/>
      <c r="E15" s="1"/>
      <c r="F15" s="1"/>
      <c r="G15" s="1"/>
      <c r="H15" s="1"/>
    </row>
    <row r="16" spans="1:8" customHeight="1" ht="19.5">
      <c r="A16" s="116" t="s">
        <v>0</v>
      </c>
      <c r="B16" s="117"/>
      <c r="C16" s="117"/>
      <c r="D16" s="117"/>
      <c r="E16" s="117"/>
      <c r="F16" s="117"/>
      <c r="G16" s="117"/>
      <c r="H16" s="118"/>
    </row>
    <row r="17" spans="1:8" customHeight="1" ht="18.75">
      <c r="A17" s="2" t="s">
        <v>1</v>
      </c>
      <c r="B17" s="2"/>
      <c r="C17" s="1"/>
      <c r="D17" s="1"/>
      <c r="E17" s="1"/>
      <c r="F17" s="1"/>
      <c r="G17" s="1"/>
      <c r="H17" s="1"/>
    </row>
    <row r="18" spans="1:8" customHeight="1" ht="26.25">
      <c r="A18" s="3" t="s">
        <v>2</v>
      </c>
      <c r="B18" s="119" t="s">
        <v>3</v>
      </c>
      <c r="C18" s="119"/>
      <c r="D18" s="119"/>
      <c r="E18" s="119"/>
      <c r="F18" s="1"/>
      <c r="G18" s="1"/>
      <c r="H18" s="1"/>
    </row>
    <row r="19" spans="1:8" customHeight="1" ht="26.25">
      <c r="A19" s="3" t="s">
        <v>4</v>
      </c>
      <c r="B19" s="5" t="s">
        <v>5</v>
      </c>
      <c r="C19" s="111">
        <v>6</v>
      </c>
      <c r="D19" s="4"/>
      <c r="E19" s="4"/>
      <c r="F19" s="1"/>
      <c r="G19" s="1"/>
      <c r="H19" s="1"/>
    </row>
    <row r="20" spans="1:8" customHeight="1" ht="26.25">
      <c r="A20" s="3" t="s">
        <v>6</v>
      </c>
      <c r="B20" s="5" t="s">
        <v>7</v>
      </c>
      <c r="C20" s="4"/>
      <c r="D20" s="4"/>
      <c r="E20" s="4"/>
      <c r="F20" s="1"/>
      <c r="G20" s="1"/>
      <c r="H20" s="1"/>
    </row>
    <row r="21" spans="1:8" customHeight="1" ht="26.25">
      <c r="A21" s="3" t="s">
        <v>8</v>
      </c>
      <c r="B21" s="120" t="s">
        <v>9</v>
      </c>
      <c r="C21" s="120"/>
      <c r="D21" s="120"/>
      <c r="E21" s="120"/>
      <c r="F21" s="120"/>
      <c r="G21" s="120"/>
      <c r="H21" s="120"/>
    </row>
    <row r="22" spans="1:8" customHeight="1" ht="26.25">
      <c r="A22" s="3" t="s">
        <v>10</v>
      </c>
      <c r="B22" s="6" t="s">
        <v>11</v>
      </c>
      <c r="C22" s="4"/>
      <c r="D22" s="4"/>
      <c r="E22" s="4"/>
      <c r="F22" s="1"/>
      <c r="G22" s="1"/>
      <c r="H22" s="1"/>
    </row>
    <row r="23" spans="1:8" customHeight="1" ht="26.25">
      <c r="A23" s="3" t="s">
        <v>12</v>
      </c>
      <c r="B23" s="7"/>
      <c r="C23" s="4"/>
      <c r="D23" s="4"/>
      <c r="E23" s="4"/>
      <c r="F23" s="1"/>
      <c r="G23" s="1"/>
      <c r="H23" s="1"/>
    </row>
    <row r="24" spans="1:8" customHeight="1" ht="18.75">
      <c r="A24" s="3"/>
      <c r="B24" s="8"/>
      <c r="C24" s="1"/>
      <c r="D24" s="1"/>
      <c r="E24" s="1"/>
      <c r="F24" s="1"/>
      <c r="G24" s="1"/>
      <c r="H24" s="1"/>
    </row>
    <row r="25" spans="1:8" customHeight="1" ht="18.75">
      <c r="A25" s="9" t="s">
        <v>13</v>
      </c>
      <c r="B25" s="8"/>
      <c r="C25" s="1"/>
      <c r="D25" s="1"/>
      <c r="E25" s="1"/>
      <c r="F25" s="1"/>
      <c r="G25" s="1"/>
      <c r="H25" s="1"/>
    </row>
    <row r="26" spans="1:8" customHeight="1" ht="26.25">
      <c r="A26" s="10" t="s">
        <v>14</v>
      </c>
      <c r="B26" s="121"/>
      <c r="C26" s="121"/>
      <c r="D26" s="1"/>
      <c r="E26" s="1"/>
      <c r="F26" s="1"/>
      <c r="G26" s="1"/>
      <c r="H26" s="1"/>
    </row>
    <row r="27" spans="1:8" customHeight="1" ht="26.25">
      <c r="A27" s="11" t="s">
        <v>15</v>
      </c>
      <c r="B27" s="122"/>
      <c r="C27" s="122"/>
      <c r="D27" s="1"/>
      <c r="E27" s="1"/>
      <c r="F27" s="1"/>
      <c r="G27" s="1"/>
      <c r="H27" s="1"/>
    </row>
    <row r="28" spans="1:8" customHeight="1" ht="27">
      <c r="A28" s="11" t="s">
        <v>16</v>
      </c>
      <c r="B28" s="12"/>
      <c r="C28" s="1"/>
      <c r="D28" s="1"/>
      <c r="E28" s="1"/>
      <c r="F28" s="1"/>
      <c r="G28" s="1"/>
      <c r="H28" s="1"/>
    </row>
    <row r="29" spans="1:8" customHeight="1" ht="27">
      <c r="A29" s="11" t="s">
        <v>17</v>
      </c>
      <c r="B29" s="13"/>
      <c r="C29" s="123" t="s">
        <v>18</v>
      </c>
      <c r="D29" s="124"/>
      <c r="E29" s="124"/>
      <c r="F29" s="124"/>
      <c r="G29" s="125"/>
      <c r="H29" s="14"/>
    </row>
    <row r="30" spans="1:8" customHeight="1" ht="19.5">
      <c r="A30" s="11" t="s">
        <v>19</v>
      </c>
      <c r="B30" s="15" t="str">
        <f>B28-B29</f>
        <v>0</v>
      </c>
      <c r="C30" s="16"/>
      <c r="D30" s="16"/>
      <c r="E30" s="16"/>
      <c r="F30" s="16"/>
      <c r="G30" s="16"/>
      <c r="H30" s="14"/>
    </row>
    <row r="31" spans="1:8" customHeight="1" ht="27">
      <c r="A31" s="11" t="s">
        <v>20</v>
      </c>
      <c r="B31" s="17">
        <v>1</v>
      </c>
      <c r="C31" s="123" t="s">
        <v>21</v>
      </c>
      <c r="D31" s="124"/>
      <c r="E31" s="124"/>
      <c r="F31" s="124"/>
      <c r="G31" s="125"/>
      <c r="H31" s="18"/>
    </row>
    <row r="32" spans="1:8" customHeight="1" ht="27">
      <c r="A32" s="11" t="s">
        <v>22</v>
      </c>
      <c r="B32" s="17">
        <v>1</v>
      </c>
      <c r="C32" s="123" t="s">
        <v>23</v>
      </c>
      <c r="D32" s="124"/>
      <c r="E32" s="124"/>
      <c r="F32" s="124"/>
      <c r="G32" s="125"/>
      <c r="H32" s="18"/>
    </row>
    <row r="33" spans="1:8" customHeight="1" ht="18.75">
      <c r="A33" s="11"/>
      <c r="B33" s="19"/>
      <c r="C33" s="20"/>
      <c r="D33" s="20"/>
      <c r="E33" s="20"/>
      <c r="F33" s="20"/>
      <c r="G33" s="20"/>
      <c r="H33" s="20"/>
    </row>
    <row r="34" spans="1:8" customHeight="1" ht="18.75">
      <c r="A34" s="11" t="s">
        <v>24</v>
      </c>
      <c r="B34" s="21">
        <f>B31/B32</f>
        <v>1</v>
      </c>
      <c r="C34" s="1" t="s">
        <v>25</v>
      </c>
      <c r="D34" s="1"/>
      <c r="E34" s="1"/>
      <c r="F34" s="1"/>
      <c r="G34" s="1"/>
      <c r="H34" s="14"/>
    </row>
    <row r="35" spans="1:8" customHeight="1" ht="19.5">
      <c r="A35" s="11"/>
      <c r="B35" s="22"/>
      <c r="C35" s="14"/>
      <c r="D35" s="14"/>
      <c r="E35" s="14"/>
      <c r="F35" s="14"/>
      <c r="G35" s="1"/>
      <c r="H35" s="14"/>
    </row>
    <row r="36" spans="1:8" customHeight="1" ht="27">
      <c r="A36" s="23" t="s">
        <v>26</v>
      </c>
      <c r="B36" s="24">
        <v>5</v>
      </c>
      <c r="C36" s="1"/>
      <c r="D36" s="126" t="s">
        <v>27</v>
      </c>
      <c r="E36" s="127"/>
      <c r="F36" s="128" t="s">
        <v>28</v>
      </c>
      <c r="G36" s="127"/>
      <c r="H36" s="14"/>
    </row>
    <row r="37" spans="1:8" customHeight="1" ht="26.25">
      <c r="A37" s="25" t="s">
        <v>29</v>
      </c>
      <c r="B37" s="26">
        <v>1</v>
      </c>
      <c r="C37" s="27" t="s">
        <v>30</v>
      </c>
      <c r="D37" s="28" t="s">
        <v>31</v>
      </c>
      <c r="E37" s="29" t="s">
        <v>32</v>
      </c>
      <c r="F37" s="30" t="s">
        <v>31</v>
      </c>
      <c r="G37" s="29" t="s">
        <v>32</v>
      </c>
      <c r="H37" s="14"/>
    </row>
    <row r="38" spans="1:8" customHeight="1" ht="26.25">
      <c r="A38" s="25" t="s">
        <v>33</v>
      </c>
      <c r="B38" s="26">
        <v>1</v>
      </c>
      <c r="C38" s="31">
        <v>1</v>
      </c>
      <c r="D38" s="32"/>
      <c r="E38" s="33" t="str">
        <f>IF(ISBLANK(D38),"-",$D$48/$D$45*D38)</f>
        <v>0</v>
      </c>
      <c r="F38" s="34"/>
      <c r="G38" s="33" t="str">
        <f>IF(ISBLANK(F38),"-",$D$48/$F$45*F38)</f>
        <v>0</v>
      </c>
      <c r="H38" s="14"/>
    </row>
    <row r="39" spans="1:8" customHeight="1" ht="26.25">
      <c r="A39" s="25" t="s">
        <v>34</v>
      </c>
      <c r="B39" s="26">
        <v>1</v>
      </c>
      <c r="C39" s="35">
        <v>2</v>
      </c>
      <c r="D39" s="36"/>
      <c r="E39" s="37" t="str">
        <f>IF(ISBLANK(D39),"-",$D$48/$D$45*D39)</f>
        <v>0</v>
      </c>
      <c r="F39" s="38"/>
      <c r="G39" s="37" t="str">
        <f>IF(ISBLANK(F39),"-",$D$48/$F$45*F39)</f>
        <v>0</v>
      </c>
      <c r="H39" s="14"/>
    </row>
    <row r="40" spans="1:8" customHeight="1" ht="26.25">
      <c r="A40" s="25" t="s">
        <v>35</v>
      </c>
      <c r="B40" s="26">
        <v>1</v>
      </c>
      <c r="C40" s="35">
        <v>3</v>
      </c>
      <c r="D40" s="36"/>
      <c r="E40" s="37" t="str">
        <f>IF(ISBLANK(D40),"-",$D$48/$D$45*D40)</f>
        <v>0</v>
      </c>
      <c r="F40" s="38"/>
      <c r="G40" s="37" t="str">
        <f>IF(ISBLANK(F40),"-",$D$48/$F$45*F40)</f>
        <v>0</v>
      </c>
      <c r="H40" s="1"/>
    </row>
    <row r="41" spans="1:8" customHeight="1" ht="26.25">
      <c r="A41" s="25" t="s">
        <v>36</v>
      </c>
      <c r="B41" s="26">
        <v>1</v>
      </c>
      <c r="C41" s="39">
        <v>4</v>
      </c>
      <c r="D41" s="40"/>
      <c r="E41" s="41" t="str">
        <f>IF(ISBLANK(D41),"-",$D$48/$D$45*D41)</f>
        <v>0</v>
      </c>
      <c r="F41" s="42"/>
      <c r="G41" s="41" t="str">
        <f>IF(ISBLANK(F41),"-",$D$48/$F$45*F41)</f>
        <v>0</v>
      </c>
      <c r="H41" s="1"/>
    </row>
    <row r="42" spans="1:8" customHeight="1" ht="27">
      <c r="A42" s="25" t="s">
        <v>37</v>
      </c>
      <c r="B42" s="26">
        <v>1</v>
      </c>
      <c r="C42" s="43" t="s">
        <v>38</v>
      </c>
      <c r="D42" s="44" t="str">
        <f>AVERAGE(D38:D41)</f>
        <v>0</v>
      </c>
      <c r="E42" s="45" t="str">
        <f>AVERAGE(E38:E41)</f>
        <v>0</v>
      </c>
      <c r="F42" s="46" t="str">
        <f>AVERAGE(F38:F41)</f>
        <v>0</v>
      </c>
      <c r="G42" s="45" t="str">
        <f>AVERAGE(G38:G41)</f>
        <v>0</v>
      </c>
      <c r="H42" s="1"/>
    </row>
    <row r="43" spans="1:8" customHeight="1" ht="26.25">
      <c r="A43" s="25" t="s">
        <v>39</v>
      </c>
      <c r="B43" s="38">
        <v>1</v>
      </c>
      <c r="C43" s="47" t="s">
        <v>40</v>
      </c>
      <c r="D43" s="48"/>
      <c r="E43" s="49"/>
      <c r="F43" s="48"/>
      <c r="G43" s="1"/>
      <c r="H43" s="1"/>
    </row>
    <row r="44" spans="1:8" customHeight="1" ht="26.25">
      <c r="A44" s="25" t="s">
        <v>41</v>
      </c>
      <c r="B44" s="38">
        <v>1</v>
      </c>
      <c r="C44" s="50" t="s">
        <v>42</v>
      </c>
      <c r="D44" s="51" t="str">
        <f>D43*$B$34</f>
        <v>0</v>
      </c>
      <c r="E44" s="52"/>
      <c r="F44" s="51" t="str">
        <f>F43*$B$34</f>
        <v>0</v>
      </c>
      <c r="G44" s="1"/>
      <c r="H44" s="1"/>
    </row>
    <row r="45" spans="1:8" customHeight="1" ht="19.5">
      <c r="A45" s="25" t="s">
        <v>43</v>
      </c>
      <c r="B45" s="52">
        <f>(B44/B43)*(B42/B41)*(B40/B39)*(B38/B37)*B36</f>
        <v>5</v>
      </c>
      <c r="C45" s="50" t="s">
        <v>44</v>
      </c>
      <c r="D45" s="53" t="str">
        <f>D44*$B$30/100</f>
        <v>0</v>
      </c>
      <c r="E45" s="54"/>
      <c r="F45" s="53" t="str">
        <f>F44*$B$30/100</f>
        <v>0</v>
      </c>
      <c r="G45" s="1"/>
      <c r="H45" s="1"/>
    </row>
    <row r="46" spans="1:8" customHeight="1" ht="19.5">
      <c r="A46" s="112" t="s">
        <v>45</v>
      </c>
      <c r="B46" s="113"/>
      <c r="C46" s="50" t="s">
        <v>46</v>
      </c>
      <c r="D46" s="51" t="str">
        <f>D45/$B$45</f>
        <v>0</v>
      </c>
      <c r="E46" s="54"/>
      <c r="F46" s="55" t="str">
        <f>F45/$B$45</f>
        <v>0</v>
      </c>
      <c r="G46" s="1"/>
      <c r="H46" s="1"/>
    </row>
    <row r="47" spans="1:8" customHeight="1" ht="27">
      <c r="A47" s="114"/>
      <c r="B47" s="115"/>
      <c r="C47" s="50" t="s">
        <v>47</v>
      </c>
      <c r="D47" s="56"/>
      <c r="E47" s="1"/>
      <c r="F47" s="57"/>
      <c r="G47" s="1"/>
      <c r="H47" s="1"/>
    </row>
    <row r="48" spans="1:8" customHeight="1" ht="18.75">
      <c r="A48" s="1"/>
      <c r="B48" s="1"/>
      <c r="C48" s="50" t="s">
        <v>48</v>
      </c>
      <c r="D48" s="53" t="str">
        <f>D47*$B$45</f>
        <v>0</v>
      </c>
      <c r="E48" s="1"/>
      <c r="F48" s="57"/>
      <c r="G48" s="1"/>
      <c r="H48" s="1"/>
    </row>
    <row r="49" spans="1:8" customHeight="1" ht="19.5">
      <c r="A49" s="1"/>
      <c r="B49" s="1"/>
      <c r="C49" s="58" t="s">
        <v>49</v>
      </c>
      <c r="D49" s="59" t="str">
        <f>D48/B34</f>
        <v>0</v>
      </c>
      <c r="E49" s="1"/>
      <c r="F49" s="60"/>
      <c r="G49" s="1"/>
      <c r="H49" s="1"/>
    </row>
    <row r="50" spans="1:8" customHeight="1" ht="18.75">
      <c r="A50" s="1"/>
      <c r="B50" s="1"/>
      <c r="C50" s="61" t="s">
        <v>50</v>
      </c>
      <c r="D50" s="62" t="str">
        <f>AVERAGE(E38:E41,G38:G41)</f>
        <v>0</v>
      </c>
      <c r="E50" s="1"/>
      <c r="F50" s="60"/>
      <c r="G50" s="1"/>
      <c r="H50" s="1"/>
    </row>
    <row r="51" spans="1:8" customHeight="1" ht="18.75">
      <c r="A51" s="1"/>
      <c r="B51" s="1"/>
      <c r="C51" s="50" t="s">
        <v>51</v>
      </c>
      <c r="D51" s="63" t="str">
        <f>STDEV(E38:E41,G38:G41)/D50</f>
        <v>0</v>
      </c>
      <c r="E51" s="1"/>
      <c r="F51" s="60"/>
      <c r="G51" s="1"/>
      <c r="H51" s="1"/>
    </row>
    <row r="52" spans="1:8" customHeight="1" ht="19.5">
      <c r="A52" s="1"/>
      <c r="B52" s="1"/>
      <c r="C52" s="58" t="s">
        <v>52</v>
      </c>
      <c r="D52" s="64">
        <f>COUNT(E38:E41,G38:G41)</f>
        <v>0</v>
      </c>
      <c r="E52" s="1"/>
      <c r="F52" s="1"/>
      <c r="G52" s="1"/>
      <c r="H52" s="1"/>
    </row>
    <row r="53" spans="1:8" customHeight="1" ht="18.75">
      <c r="A53" s="1"/>
      <c r="B53" s="1"/>
      <c r="C53" s="1"/>
      <c r="D53" s="1"/>
      <c r="E53" s="1"/>
      <c r="F53" s="1"/>
      <c r="G53" s="1"/>
      <c r="H53" s="1"/>
    </row>
    <row r="54" spans="1:8" customHeight="1" ht="18.75">
      <c r="A54" s="2" t="s">
        <v>13</v>
      </c>
      <c r="B54" s="65" t="s">
        <v>53</v>
      </c>
      <c r="C54" s="1"/>
      <c r="D54" s="1"/>
      <c r="E54" s="1"/>
      <c r="F54" s="1"/>
      <c r="G54" s="1"/>
      <c r="H54" s="1"/>
    </row>
    <row r="55" spans="1:8" customHeight="1" ht="18.75">
      <c r="A55" s="1" t="s">
        <v>54</v>
      </c>
      <c r="B55" s="66" t="str">
        <f>B21</f>
        <v>Each ml contains Azelastine Hydrochloride 125mcg</v>
      </c>
      <c r="C55" s="1"/>
      <c r="D55" s="1"/>
      <c r="E55" s="1"/>
      <c r="F55" s="1"/>
      <c r="G55" s="1"/>
      <c r="H55" s="1"/>
    </row>
    <row r="56" spans="1:8" customHeight="1" ht="26.25">
      <c r="A56" s="11" t="s">
        <v>55</v>
      </c>
      <c r="B56" s="67">
        <v>1</v>
      </c>
      <c r="C56" s="68" t="s">
        <v>56</v>
      </c>
      <c r="D56" s="69"/>
      <c r="E56" s="1" t="str">
        <f>B20</f>
        <v>Azelastine Hydrochloride 125mcg</v>
      </c>
      <c r="F56" s="1"/>
      <c r="G56" s="1"/>
      <c r="H56" s="68"/>
    </row>
    <row r="57" spans="1:8" customHeight="1" ht="19.5">
      <c r="A57" s="1"/>
      <c r="B57" s="1"/>
      <c r="C57" s="1"/>
      <c r="D57" s="1"/>
      <c r="E57" s="1"/>
      <c r="F57" s="1"/>
      <c r="G57" s="1"/>
      <c r="H57" s="68"/>
    </row>
    <row r="58" spans="1:8" customHeight="1" ht="27">
      <c r="A58" s="23" t="s">
        <v>57</v>
      </c>
      <c r="B58" s="24">
        <v>1</v>
      </c>
      <c r="C58" s="1"/>
      <c r="D58" s="70" t="s">
        <v>58</v>
      </c>
      <c r="E58" s="71" t="s">
        <v>30</v>
      </c>
      <c r="F58" s="71" t="s">
        <v>31</v>
      </c>
      <c r="G58" s="71" t="s">
        <v>59</v>
      </c>
      <c r="H58" s="27" t="s">
        <v>60</v>
      </c>
    </row>
    <row r="59" spans="1:8" customHeight="1" ht="26.25">
      <c r="A59" s="25" t="s">
        <v>61</v>
      </c>
      <c r="B59" s="26">
        <v>1</v>
      </c>
      <c r="C59" s="133" t="s">
        <v>62</v>
      </c>
      <c r="D59" s="136"/>
      <c r="E59" s="72">
        <v>1</v>
      </c>
      <c r="F59" s="73"/>
      <c r="G59" s="74" t="str">
        <f>IF(ISBLANK(F59),"-",(F59/$D$50*$D$47*$B$67)*($B$56/$D$59))</f>
        <v>0</v>
      </c>
      <c r="H59" s="75" t="str">
        <f>IF(ISBLANK(F59),"-",G59/$D$56)</f>
        <v>0</v>
      </c>
    </row>
    <row r="60" spans="1:8" customHeight="1" ht="26.25">
      <c r="A60" s="25" t="s">
        <v>63</v>
      </c>
      <c r="B60" s="26">
        <v>1</v>
      </c>
      <c r="C60" s="134"/>
      <c r="D60" s="137"/>
      <c r="E60" s="76">
        <v>2</v>
      </c>
      <c r="F60" s="36"/>
      <c r="G60" s="77" t="str">
        <f>IF(ISBLANK(F60),"-",(F60/$D$50*$D$47*$B$67)*($B$56/$D$59))</f>
        <v>0</v>
      </c>
      <c r="H60" s="78" t="str">
        <f>IF(ISBLANK(F60),"-",G60/$D$56)</f>
        <v>0</v>
      </c>
    </row>
    <row r="61" spans="1:8" customHeight="1" ht="26.25">
      <c r="A61" s="25" t="s">
        <v>64</v>
      </c>
      <c r="B61" s="26">
        <v>1</v>
      </c>
      <c r="C61" s="134"/>
      <c r="D61" s="137"/>
      <c r="E61" s="76">
        <v>3</v>
      </c>
      <c r="F61" s="36"/>
      <c r="G61" s="77" t="str">
        <f>IF(ISBLANK(F61),"-",(F61/$D$50*$D$47*$B$67)*($B$56/$D$59))</f>
        <v>0</v>
      </c>
      <c r="H61" s="78" t="str">
        <f>IF(ISBLANK(F61),"-",G61/$D$56)</f>
        <v>0</v>
      </c>
    </row>
    <row r="62" spans="1:8" customHeight="1" ht="27">
      <c r="A62" s="25" t="s">
        <v>65</v>
      </c>
      <c r="B62" s="26">
        <v>1</v>
      </c>
      <c r="C62" s="135"/>
      <c r="D62" s="138"/>
      <c r="E62" s="79">
        <v>4</v>
      </c>
      <c r="F62" s="80"/>
      <c r="G62" s="77" t="str">
        <f>IF(ISBLANK(F62),"-",(F62/$D$50*$D$47*$B$67)*($B$56/$D$59))</f>
        <v>0</v>
      </c>
      <c r="H62" s="78" t="str">
        <f>IF(ISBLANK(F62),"-",G62/$D$56)</f>
        <v>0</v>
      </c>
    </row>
    <row r="63" spans="1:8" customHeight="1" ht="26.25">
      <c r="A63" s="25" t="s">
        <v>66</v>
      </c>
      <c r="B63" s="26">
        <v>1</v>
      </c>
      <c r="C63" s="133" t="s">
        <v>67</v>
      </c>
      <c r="D63" s="139"/>
      <c r="E63" s="72">
        <v>1</v>
      </c>
      <c r="F63" s="73"/>
      <c r="G63" s="74" t="str">
        <f>IF(ISBLANK(F63),"-",(F63/$D$50*$D$47*$B$67)*($B$56/$D$59))</f>
        <v>0</v>
      </c>
      <c r="H63" s="75" t="str">
        <f>IF(ISBLANK(F63),"-",G63/$D$56)</f>
        <v>0</v>
      </c>
    </row>
    <row r="64" spans="1:8" customHeight="1" ht="26.25">
      <c r="A64" s="25" t="s">
        <v>68</v>
      </c>
      <c r="B64" s="26">
        <v>1</v>
      </c>
      <c r="C64" s="134"/>
      <c r="D64" s="140"/>
      <c r="E64" s="76">
        <v>2</v>
      </c>
      <c r="F64" s="36"/>
      <c r="G64" s="77" t="str">
        <f>IF(ISBLANK(F64),"-",(F64/$D$50*$D$47*$B$67)*($B$56/$D$59))</f>
        <v>0</v>
      </c>
      <c r="H64" s="78" t="str">
        <f>IF(ISBLANK(F64),"-",G64/$D$56)</f>
        <v>0</v>
      </c>
    </row>
    <row r="65" spans="1:8" customHeight="1" ht="26.25">
      <c r="A65" s="25" t="s">
        <v>69</v>
      </c>
      <c r="B65" s="26">
        <v>1</v>
      </c>
      <c r="C65" s="134"/>
      <c r="D65" s="140"/>
      <c r="E65" s="76">
        <v>3</v>
      </c>
      <c r="F65" s="36"/>
      <c r="G65" s="77" t="str">
        <f>IF(ISBLANK(F65),"-",(F65/$D$50*$D$47*$B$67)*($B$56/$D$59))</f>
        <v>0</v>
      </c>
      <c r="H65" s="78" t="str">
        <f>IF(ISBLANK(F65),"-",G65/$D$56)</f>
        <v>0</v>
      </c>
    </row>
    <row r="66" spans="1:8" customHeight="1" ht="27">
      <c r="A66" s="25" t="s">
        <v>70</v>
      </c>
      <c r="B66" s="26">
        <v>1</v>
      </c>
      <c r="C66" s="135"/>
      <c r="D66" s="141"/>
      <c r="E66" s="79">
        <v>4</v>
      </c>
      <c r="F66" s="80"/>
      <c r="G66" s="81" t="str">
        <f>IF(ISBLANK(F66),"-",(F66/$D$50*$D$47*$B$67)*($B$56/$D$59))</f>
        <v>0</v>
      </c>
      <c r="H66" s="82" t="str">
        <f>IF(ISBLANK(F66),"-",G66/$D$56)</f>
        <v>0</v>
      </c>
    </row>
    <row r="67" spans="1:8" customHeight="1" ht="26.25">
      <c r="A67" s="25" t="s">
        <v>71</v>
      </c>
      <c r="B67" s="35">
        <f>(B66/B65)*(B64/B63)*(B62/B61)*(B60/B59)*B58</f>
        <v>1</v>
      </c>
      <c r="C67" s="133" t="s">
        <v>72</v>
      </c>
      <c r="D67" s="136"/>
      <c r="E67" s="72">
        <v>1</v>
      </c>
      <c r="F67" s="73"/>
      <c r="G67" s="77" t="str">
        <f>IF(ISBLANK(F67),"-",(F67/$D$50*$D$47*$B$67)*($B$56/$D$59))</f>
        <v>0</v>
      </c>
      <c r="H67" s="78" t="str">
        <f>IF(ISBLANK(F67),"-",G67/$D$56)</f>
        <v>0</v>
      </c>
    </row>
    <row r="68" spans="1:8" customHeight="1" ht="27">
      <c r="A68" s="83" t="s">
        <v>73</v>
      </c>
      <c r="B68" s="84" t="str">
        <f>(D47*B67)/D56*B56</f>
        <v>0</v>
      </c>
      <c r="C68" s="134"/>
      <c r="D68" s="137"/>
      <c r="E68" s="76">
        <v>2</v>
      </c>
      <c r="F68" s="36"/>
      <c r="G68" s="77" t="str">
        <f>IF(ISBLANK(F68),"-",(F68/$D$50*$D$47*$B$67)*($B$56/$D$59))</f>
        <v>0</v>
      </c>
      <c r="H68" s="78" t="str">
        <f>IF(ISBLANK(F68),"-",G68/$D$56)</f>
        <v>0</v>
      </c>
    </row>
    <row r="69" spans="1:8" customHeight="1" ht="26.25">
      <c r="A69" s="112" t="s">
        <v>45</v>
      </c>
      <c r="B69" s="129"/>
      <c r="C69" s="134"/>
      <c r="D69" s="137"/>
      <c r="E69" s="76">
        <v>3</v>
      </c>
      <c r="F69" s="36"/>
      <c r="G69" s="77" t="str">
        <f>IF(ISBLANK(F69),"-",(F69/$D$50*$D$47*$B$67)*($B$56/$D$59))</f>
        <v>0</v>
      </c>
      <c r="H69" s="78" t="str">
        <f>IF(ISBLANK(F69),"-",G69/$D$56)</f>
        <v>0</v>
      </c>
    </row>
    <row r="70" spans="1:8" customHeight="1" ht="27">
      <c r="A70" s="114"/>
      <c r="B70" s="130"/>
      <c r="C70" s="142"/>
      <c r="D70" s="138"/>
      <c r="E70" s="79">
        <v>4</v>
      </c>
      <c r="F70" s="80"/>
      <c r="G70" s="81" t="str">
        <f>IF(ISBLANK(F70),"-",(F70/$D$50*$D$47*$B$67)*($B$56/$D$59))</f>
        <v>0</v>
      </c>
      <c r="H70" s="82" t="str">
        <f>IF(ISBLANK(F70),"-",G70/$D$56)</f>
        <v>0</v>
      </c>
    </row>
    <row r="71" spans="1:8" customHeight="1" ht="26.25">
      <c r="A71" s="85"/>
      <c r="B71" s="85"/>
      <c r="C71" s="85"/>
      <c r="D71" s="85"/>
      <c r="E71" s="85"/>
      <c r="F71" s="86"/>
      <c r="G71" s="87" t="s">
        <v>38</v>
      </c>
      <c r="H71" s="88" t="str">
        <f>AVERAGE(H59:H70)</f>
        <v>0</v>
      </c>
    </row>
    <row r="72" spans="1:8" customHeight="1" ht="26.25">
      <c r="A72" s="1"/>
      <c r="B72" s="1"/>
      <c r="C72" s="85"/>
      <c r="D72" s="85"/>
      <c r="E72" s="85"/>
      <c r="F72" s="86"/>
      <c r="G72" s="89" t="s">
        <v>51</v>
      </c>
      <c r="H72" s="90" t="str">
        <f>STDEV(H59:H70)/H71</f>
        <v>0</v>
      </c>
    </row>
    <row r="73" spans="1:8" customHeight="1" ht="27">
      <c r="A73" s="85"/>
      <c r="B73" s="85"/>
      <c r="C73" s="86"/>
      <c r="D73" s="86"/>
      <c r="E73" s="91"/>
      <c r="F73" s="86"/>
      <c r="G73" s="92" t="s">
        <v>52</v>
      </c>
      <c r="H73" s="93">
        <f>COUNT(H59:H70)</f>
        <v>0</v>
      </c>
    </row>
    <row r="74" spans="1:8" customHeight="1" ht="18.75">
      <c r="A74" s="85"/>
      <c r="B74" s="85"/>
      <c r="C74" s="86"/>
      <c r="D74" s="86"/>
      <c r="E74" s="86"/>
      <c r="F74" s="91"/>
      <c r="G74" s="86"/>
      <c r="H74" s="86"/>
    </row>
    <row r="75" spans="1:8" customHeight="1" ht="26.25">
      <c r="A75" s="94" t="s">
        <v>74</v>
      </c>
      <c r="B75" s="95" t="s">
        <v>75</v>
      </c>
      <c r="C75" s="131" t="str">
        <f>B20</f>
        <v>Azelastine Hydrochloride 125mcg</v>
      </c>
      <c r="D75" s="131"/>
      <c r="E75" s="96" t="s">
        <v>76</v>
      </c>
      <c r="F75" s="96"/>
      <c r="G75" s="97" t="str">
        <f>H71</f>
        <v>0</v>
      </c>
      <c r="H75" s="86"/>
    </row>
    <row r="76" spans="1:8" customHeight="1" ht="19.5">
      <c r="A76" s="98"/>
      <c r="B76" s="99"/>
      <c r="C76" s="99"/>
      <c r="D76" s="99"/>
      <c r="E76" s="99"/>
      <c r="F76" s="99"/>
      <c r="G76" s="99"/>
      <c r="H76" s="99"/>
    </row>
    <row r="77" spans="1:8" customHeight="1" ht="18.75">
      <c r="A77" s="1"/>
      <c r="B77" s="132" t="s">
        <v>77</v>
      </c>
      <c r="C77" s="132"/>
      <c r="D77" s="68"/>
      <c r="E77" s="100" t="s">
        <v>78</v>
      </c>
      <c r="F77" s="101"/>
      <c r="G77" s="132" t="s">
        <v>79</v>
      </c>
      <c r="H77" s="132"/>
    </row>
    <row r="78" spans="1:8" customHeight="1" ht="18.75">
      <c r="A78" s="102" t="s">
        <v>80</v>
      </c>
      <c r="B78" s="103"/>
      <c r="C78" s="103"/>
      <c r="D78" s="104"/>
      <c r="E78" s="105"/>
      <c r="F78" s="1"/>
      <c r="G78" s="106"/>
      <c r="H78" s="106"/>
    </row>
    <row r="79" spans="1:8" customHeight="1" ht="18.75">
      <c r="A79" s="102" t="s">
        <v>81</v>
      </c>
      <c r="B79" s="107"/>
      <c r="C79" s="107"/>
      <c r="D79" s="108"/>
      <c r="E79" s="109"/>
      <c r="F79" s="101"/>
      <c r="G79" s="110"/>
      <c r="H79" s="110"/>
    </row>
    <row r="250" spans="1:8">
      <c r="A250">
        <v>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0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50"/>
  <sheetViews>
    <sheetView tabSelected="1" workbookViewId="0" zoomScale="78" zoomScaleNormal="78" showGridLines="true" showRowColHeaders="1">
      <selection activeCell="H72" sqref="H72"/>
    </sheetView>
  </sheetViews>
  <sheetFormatPr defaultRowHeight="14.4" outlineLevelRow="0" outlineLevelCol="0"/>
  <cols>
    <col min="1" max="1" width="58.5703125" customWidth="true" style="0"/>
    <col min="2" max="2" width="34.28515625" customWidth="true" style="0"/>
    <col min="3" max="3" width="43.140625" customWidth="true" style="0"/>
    <col min="4" max="4" width="23.140625" customWidth="true" style="0"/>
    <col min="5" max="5" width="34.85546875" customWidth="true" style="0"/>
    <col min="6" max="6" width="21.5703125" customWidth="true" style="0"/>
    <col min="7" max="7" width="36.85546875" customWidth="true" style="0"/>
    <col min="8" max="8" width="23.85546875" customWidth="true" style="0"/>
  </cols>
  <sheetData>
    <row r="1" spans="1:8" customHeight="1" ht="18.75">
      <c r="A1" s="143"/>
      <c r="B1" s="143"/>
      <c r="C1" s="143"/>
      <c r="D1" s="143"/>
      <c r="E1" s="143"/>
      <c r="F1" s="143"/>
      <c r="G1" s="143"/>
      <c r="H1" s="143"/>
    </row>
    <row r="2" spans="1:8" customHeight="1" ht="18.75">
      <c r="A2" s="143"/>
      <c r="B2" s="143"/>
      <c r="C2" s="143"/>
      <c r="D2" s="143"/>
      <c r="E2" s="143"/>
      <c r="F2" s="143"/>
      <c r="G2" s="143"/>
      <c r="H2" s="143"/>
    </row>
    <row r="3" spans="1:8" customHeight="1" ht="18.75">
      <c r="A3" s="143"/>
      <c r="B3" s="143"/>
      <c r="C3" s="143"/>
      <c r="D3" s="143"/>
      <c r="E3" s="143"/>
      <c r="F3" s="143"/>
      <c r="G3" s="143"/>
      <c r="H3" s="143"/>
    </row>
    <row r="4" spans="1:8" customHeight="1" ht="18.75">
      <c r="A4" s="143"/>
      <c r="B4" s="143"/>
      <c r="C4" s="143"/>
      <c r="D4" s="143"/>
      <c r="E4" s="143"/>
      <c r="F4" s="143"/>
      <c r="G4" s="143"/>
      <c r="H4" s="143"/>
    </row>
    <row r="5" spans="1:8" customHeight="1" ht="18.75">
      <c r="A5" s="143"/>
      <c r="B5" s="143"/>
      <c r="C5" s="143"/>
      <c r="D5" s="143"/>
      <c r="E5" s="143"/>
      <c r="F5" s="143"/>
      <c r="G5" s="143"/>
      <c r="H5" s="143"/>
    </row>
    <row r="6" spans="1:8" customHeight="1" ht="18.75">
      <c r="A6" s="143"/>
      <c r="B6" s="143"/>
      <c r="C6" s="143"/>
      <c r="D6" s="143"/>
      <c r="E6" s="143"/>
      <c r="F6" s="143"/>
      <c r="G6" s="143"/>
      <c r="H6" s="143"/>
    </row>
    <row r="7" spans="1:8" customHeight="1" ht="18.75">
      <c r="A7" s="143"/>
      <c r="B7" s="143"/>
      <c r="C7" s="143"/>
      <c r="D7" s="143"/>
      <c r="E7" s="143"/>
      <c r="F7" s="143"/>
      <c r="G7" s="143"/>
      <c r="H7" s="143"/>
    </row>
    <row r="8" spans="1:8" customHeight="1" ht="18.75">
      <c r="A8" s="143"/>
      <c r="B8" s="143"/>
      <c r="C8" s="143"/>
      <c r="D8" s="143"/>
      <c r="E8" s="143"/>
      <c r="F8" s="143"/>
      <c r="G8" s="143"/>
      <c r="H8" s="143"/>
    </row>
    <row r="9" spans="1:8" customHeight="1" ht="18.75">
      <c r="A9" s="143"/>
      <c r="B9" s="143"/>
      <c r="C9" s="143"/>
      <c r="D9" s="143"/>
      <c r="E9" s="143"/>
      <c r="F9" s="143"/>
      <c r="G9" s="143"/>
      <c r="H9" s="143"/>
    </row>
    <row r="10" spans="1:8" customHeight="1" ht="18.75">
      <c r="A10" s="143"/>
      <c r="B10" s="143"/>
      <c r="C10" s="143"/>
      <c r="D10" s="143"/>
      <c r="E10" s="143"/>
      <c r="F10" s="143"/>
      <c r="G10" s="143"/>
      <c r="H10" s="143"/>
    </row>
    <row r="11" spans="1:8" customHeight="1" ht="18.75">
      <c r="A11" s="143"/>
      <c r="B11" s="143"/>
      <c r="C11" s="143"/>
      <c r="D11" s="143"/>
      <c r="E11" s="143"/>
      <c r="F11" s="143"/>
      <c r="G11" s="143"/>
      <c r="H11" s="143"/>
    </row>
    <row r="12" spans="1:8" customHeight="1" ht="18.75">
      <c r="A12" s="143"/>
      <c r="B12" s="143"/>
      <c r="C12" s="143"/>
      <c r="D12" s="143"/>
      <c r="E12" s="143"/>
      <c r="F12" s="143"/>
      <c r="G12" s="143"/>
      <c r="H12" s="143"/>
    </row>
    <row r="13" spans="1:8" customHeight="1" ht="18.75">
      <c r="A13" s="143"/>
      <c r="B13" s="143"/>
      <c r="C13" s="143"/>
      <c r="D13" s="143"/>
      <c r="E13" s="143"/>
      <c r="F13" s="143"/>
      <c r="G13" s="143"/>
      <c r="H13" s="143"/>
    </row>
    <row r="14" spans="1:8" customHeight="1" ht="18.75">
      <c r="A14" s="143"/>
      <c r="B14" s="143"/>
      <c r="C14" s="143"/>
      <c r="D14" s="143"/>
      <c r="E14" s="143"/>
      <c r="F14" s="143"/>
      <c r="G14" s="143"/>
      <c r="H14" s="143"/>
    </row>
    <row r="15" spans="1:8" customHeight="1" ht="19.5">
      <c r="A15" s="143"/>
      <c r="B15" s="143"/>
      <c r="C15" s="143"/>
      <c r="D15" s="143"/>
      <c r="E15" s="143"/>
      <c r="F15" s="143"/>
      <c r="G15" s="143"/>
      <c r="H15" s="143"/>
    </row>
    <row r="16" spans="1:8" customHeight="1" ht="19.5">
      <c r="A16" s="258" t="s">
        <v>0</v>
      </c>
      <c r="B16" s="259"/>
      <c r="C16" s="259"/>
      <c r="D16" s="259"/>
      <c r="E16" s="259"/>
      <c r="F16" s="259"/>
      <c r="G16" s="259"/>
      <c r="H16" s="260"/>
    </row>
    <row r="17" spans="1:8" customHeight="1" ht="18.75">
      <c r="A17" s="144" t="s">
        <v>1</v>
      </c>
      <c r="B17" s="144"/>
      <c r="C17" s="143"/>
      <c r="D17" s="143"/>
      <c r="E17" s="143"/>
      <c r="F17" s="143"/>
      <c r="G17" s="143"/>
      <c r="H17" s="143"/>
    </row>
    <row r="18" spans="1:8" customHeight="1" ht="26.25">
      <c r="A18" s="145" t="s">
        <v>2</v>
      </c>
      <c r="B18" s="261" t="s">
        <v>3</v>
      </c>
      <c r="C18" s="261"/>
      <c r="D18" s="261"/>
      <c r="E18" s="261"/>
      <c r="F18" s="143"/>
      <c r="G18" s="143"/>
      <c r="H18" s="143"/>
    </row>
    <row r="19" spans="1:8" customHeight="1" ht="26.25">
      <c r="A19" s="145" t="s">
        <v>4</v>
      </c>
      <c r="B19" s="147" t="s">
        <v>5</v>
      </c>
      <c r="C19" s="253">
        <v>6</v>
      </c>
      <c r="D19" s="146"/>
      <c r="E19" s="146"/>
      <c r="F19" s="143"/>
      <c r="G19" s="143"/>
      <c r="H19" s="143"/>
    </row>
    <row r="20" spans="1:8" customHeight="1" ht="26.25">
      <c r="A20" s="145" t="s">
        <v>6</v>
      </c>
      <c r="B20" s="147" t="s">
        <v>7</v>
      </c>
      <c r="C20" s="146"/>
      <c r="D20" s="146"/>
      <c r="E20" s="146"/>
      <c r="F20" s="143"/>
      <c r="G20" s="143"/>
      <c r="H20" s="143"/>
    </row>
    <row r="21" spans="1:8" customHeight="1" ht="26.25">
      <c r="A21" s="145" t="s">
        <v>8</v>
      </c>
      <c r="B21" s="262" t="s">
        <v>9</v>
      </c>
      <c r="C21" s="262"/>
      <c r="D21" s="262"/>
      <c r="E21" s="262"/>
      <c r="F21" s="262"/>
      <c r="G21" s="262"/>
      <c r="H21" s="262"/>
    </row>
    <row r="22" spans="1:8" customHeight="1" ht="26.25">
      <c r="A22" s="145" t="s">
        <v>10</v>
      </c>
      <c r="B22" s="148" t="s">
        <v>11</v>
      </c>
      <c r="C22" s="146"/>
      <c r="D22" s="146"/>
      <c r="E22" s="146"/>
      <c r="F22" s="143"/>
      <c r="G22" s="143"/>
      <c r="H22" s="143"/>
    </row>
    <row r="23" spans="1:8" customHeight="1" ht="26.25">
      <c r="A23" s="145" t="s">
        <v>12</v>
      </c>
      <c r="B23" s="149"/>
      <c r="C23" s="146"/>
      <c r="D23" s="146"/>
      <c r="E23" s="146"/>
      <c r="F23" s="143"/>
      <c r="G23" s="143"/>
      <c r="H23" s="143"/>
    </row>
    <row r="24" spans="1:8" customHeight="1" ht="18.75">
      <c r="A24" s="145"/>
      <c r="B24" s="150"/>
      <c r="C24" s="143"/>
      <c r="D24" s="143"/>
      <c r="E24" s="143"/>
      <c r="F24" s="143"/>
      <c r="G24" s="143"/>
      <c r="H24" s="143"/>
    </row>
    <row r="25" spans="1:8" customHeight="1" ht="18.75">
      <c r="A25" s="151" t="s">
        <v>13</v>
      </c>
      <c r="B25" s="150"/>
      <c r="C25" s="143"/>
      <c r="D25" s="143"/>
      <c r="E25" s="143"/>
      <c r="F25" s="143"/>
      <c r="G25" s="143"/>
      <c r="H25" s="143"/>
    </row>
    <row r="26" spans="1:8" customHeight="1" ht="26.25">
      <c r="A26" s="152" t="s">
        <v>14</v>
      </c>
      <c r="B26" s="263"/>
      <c r="C26" s="263"/>
      <c r="D26" s="143"/>
      <c r="E26" s="143"/>
      <c r="F26" s="143"/>
      <c r="G26" s="143"/>
      <c r="H26" s="143"/>
    </row>
    <row r="27" spans="1:8" customHeight="1" ht="26.25">
      <c r="A27" s="153" t="s">
        <v>15</v>
      </c>
      <c r="B27" s="264"/>
      <c r="C27" s="264"/>
      <c r="D27" s="143"/>
      <c r="E27" s="143"/>
      <c r="F27" s="143"/>
      <c r="G27" s="143"/>
      <c r="H27" s="143"/>
    </row>
    <row r="28" spans="1:8" customHeight="1" ht="27">
      <c r="A28" s="153" t="s">
        <v>16</v>
      </c>
      <c r="B28" s="154"/>
      <c r="C28" s="143"/>
      <c r="D28" s="143"/>
      <c r="E28" s="143"/>
      <c r="F28" s="143"/>
      <c r="G28" s="143"/>
      <c r="H28" s="143"/>
    </row>
    <row r="29" spans="1:8" customHeight="1" ht="27">
      <c r="A29" s="153" t="s">
        <v>17</v>
      </c>
      <c r="B29" s="155"/>
      <c r="C29" s="265" t="s">
        <v>18</v>
      </c>
      <c r="D29" s="266"/>
      <c r="E29" s="266"/>
      <c r="F29" s="266"/>
      <c r="G29" s="267"/>
      <c r="H29" s="156"/>
    </row>
    <row r="30" spans="1:8" customHeight="1" ht="19.5">
      <c r="A30" s="153" t="s">
        <v>19</v>
      </c>
      <c r="B30" s="157" t="str">
        <f>B28-B29</f>
        <v>0</v>
      </c>
      <c r="C30" s="158"/>
      <c r="D30" s="158"/>
      <c r="E30" s="158"/>
      <c r="F30" s="158"/>
      <c r="G30" s="158"/>
      <c r="H30" s="156"/>
    </row>
    <row r="31" spans="1:8" customHeight="1" ht="27">
      <c r="A31" s="153" t="s">
        <v>20</v>
      </c>
      <c r="B31" s="159">
        <v>1</v>
      </c>
      <c r="C31" s="265" t="s">
        <v>21</v>
      </c>
      <c r="D31" s="266"/>
      <c r="E31" s="266"/>
      <c r="F31" s="266"/>
      <c r="G31" s="267"/>
      <c r="H31" s="160"/>
    </row>
    <row r="32" spans="1:8" customHeight="1" ht="27">
      <c r="A32" s="153" t="s">
        <v>22</v>
      </c>
      <c r="B32" s="159">
        <v>1</v>
      </c>
      <c r="C32" s="265" t="s">
        <v>23</v>
      </c>
      <c r="D32" s="266"/>
      <c r="E32" s="266"/>
      <c r="F32" s="266"/>
      <c r="G32" s="267"/>
      <c r="H32" s="160"/>
    </row>
    <row r="33" spans="1:8" customHeight="1" ht="18.75">
      <c r="A33" s="153"/>
      <c r="B33" s="161"/>
      <c r="C33" s="162"/>
      <c r="D33" s="162"/>
      <c r="E33" s="162"/>
      <c r="F33" s="162"/>
      <c r="G33" s="162"/>
      <c r="H33" s="162"/>
    </row>
    <row r="34" spans="1:8" customHeight="1" ht="18.75">
      <c r="A34" s="153" t="s">
        <v>24</v>
      </c>
      <c r="B34" s="163">
        <f>B31/B32</f>
        <v>1</v>
      </c>
      <c r="C34" s="143" t="s">
        <v>25</v>
      </c>
      <c r="D34" s="143"/>
      <c r="E34" s="143"/>
      <c r="F34" s="143"/>
      <c r="G34" s="143"/>
      <c r="H34" s="156"/>
    </row>
    <row r="35" spans="1:8" customHeight="1" ht="19.5">
      <c r="A35" s="153"/>
      <c r="B35" s="164"/>
      <c r="C35" s="156"/>
      <c r="D35" s="156"/>
      <c r="E35" s="156"/>
      <c r="F35" s="156"/>
      <c r="G35" s="143"/>
      <c r="H35" s="156"/>
    </row>
    <row r="36" spans="1:8" customHeight="1" ht="27">
      <c r="A36" s="165" t="s">
        <v>26</v>
      </c>
      <c r="B36" s="166">
        <v>5</v>
      </c>
      <c r="C36" s="143"/>
      <c r="D36" s="268" t="s">
        <v>27</v>
      </c>
      <c r="E36" s="269"/>
      <c r="F36" s="270" t="s">
        <v>28</v>
      </c>
      <c r="G36" s="269"/>
      <c r="H36" s="156"/>
    </row>
    <row r="37" spans="1:8" customHeight="1" ht="26.25">
      <c r="A37" s="167" t="s">
        <v>29</v>
      </c>
      <c r="B37" s="168">
        <v>1</v>
      </c>
      <c r="C37" s="169" t="s">
        <v>30</v>
      </c>
      <c r="D37" s="170" t="s">
        <v>31</v>
      </c>
      <c r="E37" s="171" t="s">
        <v>32</v>
      </c>
      <c r="F37" s="172" t="s">
        <v>31</v>
      </c>
      <c r="G37" s="171" t="s">
        <v>32</v>
      </c>
      <c r="H37" s="156"/>
    </row>
    <row r="38" spans="1:8" customHeight="1" ht="26.25">
      <c r="A38" s="167" t="s">
        <v>33</v>
      </c>
      <c r="B38" s="168">
        <v>1</v>
      </c>
      <c r="C38" s="173">
        <v>1</v>
      </c>
      <c r="D38" s="174"/>
      <c r="E38" s="175" t="str">
        <f>IF(ISBLANK(D38),"-",$D$48/$D$45*D38)</f>
        <v>0</v>
      </c>
      <c r="F38" s="176"/>
      <c r="G38" s="175" t="str">
        <f>IF(ISBLANK(F38),"-",$D$48/$F$45*F38)</f>
        <v>0</v>
      </c>
      <c r="H38" s="156"/>
    </row>
    <row r="39" spans="1:8" customHeight="1" ht="26.25">
      <c r="A39" s="167" t="s">
        <v>34</v>
      </c>
      <c r="B39" s="168">
        <v>1</v>
      </c>
      <c r="C39" s="177">
        <v>2</v>
      </c>
      <c r="D39" s="178"/>
      <c r="E39" s="179" t="str">
        <f>IF(ISBLANK(D39),"-",$D$48/$D$45*D39)</f>
        <v>0</v>
      </c>
      <c r="F39" s="180"/>
      <c r="G39" s="179" t="str">
        <f>IF(ISBLANK(F39),"-",$D$48/$F$45*F39)</f>
        <v>0</v>
      </c>
      <c r="H39" s="156"/>
    </row>
    <row r="40" spans="1:8" customHeight="1" ht="26.25">
      <c r="A40" s="167" t="s">
        <v>35</v>
      </c>
      <c r="B40" s="168">
        <v>1</v>
      </c>
      <c r="C40" s="177">
        <v>3</v>
      </c>
      <c r="D40" s="178"/>
      <c r="E40" s="179" t="str">
        <f>IF(ISBLANK(D40),"-",$D$48/$D$45*D40)</f>
        <v>0</v>
      </c>
      <c r="F40" s="180"/>
      <c r="G40" s="179" t="str">
        <f>IF(ISBLANK(F40),"-",$D$48/$F$45*F40)</f>
        <v>0</v>
      </c>
      <c r="H40" s="143"/>
    </row>
    <row r="41" spans="1:8" customHeight="1" ht="26.25">
      <c r="A41" s="167" t="s">
        <v>36</v>
      </c>
      <c r="B41" s="168">
        <v>1</v>
      </c>
      <c r="C41" s="181">
        <v>4</v>
      </c>
      <c r="D41" s="182"/>
      <c r="E41" s="183" t="str">
        <f>IF(ISBLANK(D41),"-",$D$48/$D$45*D41)</f>
        <v>0</v>
      </c>
      <c r="F41" s="184"/>
      <c r="G41" s="183" t="str">
        <f>IF(ISBLANK(F41),"-",$D$48/$F$45*F41)</f>
        <v>0</v>
      </c>
      <c r="H41" s="143"/>
    </row>
    <row r="42" spans="1:8" customHeight="1" ht="27">
      <c r="A42" s="167" t="s">
        <v>37</v>
      </c>
      <c r="B42" s="168">
        <v>1</v>
      </c>
      <c r="C42" s="185" t="s">
        <v>38</v>
      </c>
      <c r="D42" s="186" t="str">
        <f>AVERAGE(D38:D41)</f>
        <v>0</v>
      </c>
      <c r="E42" s="187" t="str">
        <f>AVERAGE(E38:E41)</f>
        <v>0</v>
      </c>
      <c r="F42" s="188" t="str">
        <f>AVERAGE(F38:F41)</f>
        <v>0</v>
      </c>
      <c r="G42" s="187" t="str">
        <f>AVERAGE(G38:G41)</f>
        <v>0</v>
      </c>
      <c r="H42" s="143"/>
    </row>
    <row r="43" spans="1:8" customHeight="1" ht="26.25">
      <c r="A43" s="167" t="s">
        <v>39</v>
      </c>
      <c r="B43" s="180">
        <v>1</v>
      </c>
      <c r="C43" s="189" t="s">
        <v>40</v>
      </c>
      <c r="D43" s="190"/>
      <c r="E43" s="191"/>
      <c r="F43" s="190"/>
      <c r="G43" s="143"/>
      <c r="H43" s="143"/>
    </row>
    <row r="44" spans="1:8" customHeight="1" ht="26.25">
      <c r="A44" s="167" t="s">
        <v>41</v>
      </c>
      <c r="B44" s="180">
        <v>1</v>
      </c>
      <c r="C44" s="192" t="s">
        <v>42</v>
      </c>
      <c r="D44" s="193" t="str">
        <f>D43*$B$34</f>
        <v>0</v>
      </c>
      <c r="E44" s="194"/>
      <c r="F44" s="193" t="str">
        <f>F43*$B$34</f>
        <v>0</v>
      </c>
      <c r="G44" s="143"/>
      <c r="H44" s="143"/>
    </row>
    <row r="45" spans="1:8" customHeight="1" ht="19.5">
      <c r="A45" s="167" t="s">
        <v>43</v>
      </c>
      <c r="B45" s="194">
        <f>(B44/B43)*(B42/B41)*(B40/B39)*(B38/B37)*B36</f>
        <v>5</v>
      </c>
      <c r="C45" s="192" t="s">
        <v>44</v>
      </c>
      <c r="D45" s="195" t="str">
        <f>D44*$B$30/100</f>
        <v>0</v>
      </c>
      <c r="E45" s="196"/>
      <c r="F45" s="195" t="str">
        <f>F44*$B$30/100</f>
        <v>0</v>
      </c>
      <c r="G45" s="143"/>
      <c r="H45" s="143"/>
    </row>
    <row r="46" spans="1:8" customHeight="1" ht="19.5">
      <c r="A46" s="254" t="s">
        <v>45</v>
      </c>
      <c r="B46" s="255"/>
      <c r="C46" s="192" t="s">
        <v>46</v>
      </c>
      <c r="D46" s="193" t="str">
        <f>D45/$B$45</f>
        <v>0</v>
      </c>
      <c r="E46" s="196"/>
      <c r="F46" s="197" t="str">
        <f>F45/$B$45</f>
        <v>0</v>
      </c>
      <c r="G46" s="143"/>
      <c r="H46" s="143"/>
    </row>
    <row r="47" spans="1:8" customHeight="1" ht="27">
      <c r="A47" s="256"/>
      <c r="B47" s="257"/>
      <c r="C47" s="192" t="s">
        <v>47</v>
      </c>
      <c r="D47" s="198"/>
      <c r="E47" s="143"/>
      <c r="F47" s="199"/>
      <c r="G47" s="143"/>
      <c r="H47" s="143"/>
    </row>
    <row r="48" spans="1:8" customHeight="1" ht="18.75">
      <c r="A48" s="143"/>
      <c r="B48" s="143"/>
      <c r="C48" s="192" t="s">
        <v>48</v>
      </c>
      <c r="D48" s="195" t="str">
        <f>D47*$B$45</f>
        <v>0</v>
      </c>
      <c r="E48" s="143"/>
      <c r="F48" s="199"/>
      <c r="G48" s="143"/>
      <c r="H48" s="143"/>
    </row>
    <row r="49" spans="1:8" customHeight="1" ht="19.5">
      <c r="A49" s="143"/>
      <c r="B49" s="143"/>
      <c r="C49" s="200" t="s">
        <v>49</v>
      </c>
      <c r="D49" s="201" t="str">
        <f>D48/B34</f>
        <v>0</v>
      </c>
      <c r="E49" s="143"/>
      <c r="F49" s="202"/>
      <c r="G49" s="143"/>
      <c r="H49" s="143"/>
    </row>
    <row r="50" spans="1:8" customHeight="1" ht="18.75">
      <c r="A50" s="143"/>
      <c r="B50" s="143"/>
      <c r="C50" s="203" t="s">
        <v>50</v>
      </c>
      <c r="D50" s="204" t="str">
        <f>AVERAGE(E38:E41,G38:G41)</f>
        <v>0</v>
      </c>
      <c r="E50" s="143"/>
      <c r="F50" s="202"/>
      <c r="G50" s="143"/>
      <c r="H50" s="143"/>
    </row>
    <row r="51" spans="1:8" customHeight="1" ht="18.75">
      <c r="A51" s="143"/>
      <c r="B51" s="143"/>
      <c r="C51" s="192" t="s">
        <v>51</v>
      </c>
      <c r="D51" s="205" t="str">
        <f>STDEV(E38:E41,G38:G41)/D50</f>
        <v>0</v>
      </c>
      <c r="E51" s="143"/>
      <c r="F51" s="202"/>
      <c r="G51" s="143"/>
      <c r="H51" s="143"/>
    </row>
    <row r="52" spans="1:8" customHeight="1" ht="19.5">
      <c r="A52" s="143"/>
      <c r="B52" s="143"/>
      <c r="C52" s="200" t="s">
        <v>52</v>
      </c>
      <c r="D52" s="206">
        <f>COUNT(E38:E41,G38:G41)</f>
        <v>0</v>
      </c>
      <c r="E52" s="143"/>
      <c r="F52" s="143"/>
      <c r="G52" s="143"/>
      <c r="H52" s="143"/>
    </row>
    <row r="53" spans="1:8" customHeight="1" ht="18.75">
      <c r="A53" s="143"/>
      <c r="B53" s="143"/>
      <c r="C53" s="143"/>
      <c r="D53" s="143"/>
      <c r="E53" s="143"/>
      <c r="F53" s="143"/>
      <c r="G53" s="143"/>
      <c r="H53" s="143"/>
    </row>
    <row r="54" spans="1:8" customHeight="1" ht="18.75">
      <c r="A54" s="144" t="s">
        <v>13</v>
      </c>
      <c r="B54" s="207" t="s">
        <v>53</v>
      </c>
      <c r="C54" s="143"/>
      <c r="D54" s="143"/>
      <c r="E54" s="143"/>
      <c r="F54" s="143"/>
      <c r="G54" s="143"/>
      <c r="H54" s="143"/>
    </row>
    <row r="55" spans="1:8" customHeight="1" ht="18.75">
      <c r="A55" s="143" t="s">
        <v>54</v>
      </c>
      <c r="B55" s="208" t="str">
        <f>B21</f>
        <v/>
      </c>
      <c r="C55" s="143"/>
      <c r="D55" s="143"/>
      <c r="E55" s="143"/>
      <c r="F55" s="143"/>
      <c r="G55" s="143"/>
      <c r="H55" s="143"/>
    </row>
    <row r="56" spans="1:8" customHeight="1" ht="26.25">
      <c r="A56" s="153" t="s">
        <v>55</v>
      </c>
      <c r="B56" s="209">
        <v>1</v>
      </c>
      <c r="C56" s="210" t="s">
        <v>56</v>
      </c>
      <c r="D56" s="211"/>
      <c r="E56" s="143" t="str">
        <f>B20</f>
        <v/>
      </c>
      <c r="F56" s="143"/>
      <c r="G56" s="143"/>
      <c r="H56" s="210"/>
    </row>
    <row r="57" spans="1:8" customHeight="1" ht="19.5">
      <c r="A57" s="143"/>
      <c r="B57" s="143"/>
      <c r="C57" s="143"/>
      <c r="D57" s="143"/>
      <c r="E57" s="143"/>
      <c r="F57" s="143"/>
      <c r="G57" s="143"/>
      <c r="H57" s="210"/>
    </row>
    <row r="58" spans="1:8" customHeight="1" ht="27">
      <c r="A58" s="165" t="s">
        <v>57</v>
      </c>
      <c r="B58" s="166">
        <v>1</v>
      </c>
      <c r="C58" s="143"/>
      <c r="D58" s="212" t="s">
        <v>58</v>
      </c>
      <c r="E58" s="213" t="s">
        <v>30</v>
      </c>
      <c r="F58" s="213" t="s">
        <v>31</v>
      </c>
      <c r="G58" s="213" t="s">
        <v>59</v>
      </c>
      <c r="H58" s="169" t="s">
        <v>60</v>
      </c>
    </row>
    <row r="59" spans="1:8" customHeight="1" ht="26.25">
      <c r="A59" s="167" t="s">
        <v>61</v>
      </c>
      <c r="B59" s="168">
        <v>1</v>
      </c>
      <c r="C59" s="275" t="s">
        <v>62</v>
      </c>
      <c r="D59" s="278"/>
      <c r="E59" s="214">
        <v>1</v>
      </c>
      <c r="F59" s="215"/>
      <c r="G59" s="216" t="str">
        <f>IF(ISBLANK(F59),"-",(F59/$D$50*$D$47*$B$67)*($B$56/$D$59))</f>
        <v>0</v>
      </c>
      <c r="H59" s="217" t="str">
        <f>IF(ISBLANK(F59),"-",G59/$D$56)</f>
        <v>0</v>
      </c>
    </row>
    <row r="60" spans="1:8" customHeight="1" ht="26.25">
      <c r="A60" s="167" t="s">
        <v>63</v>
      </c>
      <c r="B60" s="168">
        <v>1</v>
      </c>
      <c r="C60" s="276"/>
      <c r="D60" s="279"/>
      <c r="E60" s="218">
        <v>2</v>
      </c>
      <c r="F60" s="178"/>
      <c r="G60" s="219" t="str">
        <f>IF(ISBLANK(F60),"-",(F60/$D$50*$D$47*$B$67)*($B$56/$D$59))</f>
        <v>0</v>
      </c>
      <c r="H60" s="220" t="str">
        <f>IF(ISBLANK(F60),"-",G60/$D$56)</f>
        <v>0</v>
      </c>
    </row>
    <row r="61" spans="1:8" customHeight="1" ht="26.25">
      <c r="A61" s="167" t="s">
        <v>64</v>
      </c>
      <c r="B61" s="168">
        <v>1</v>
      </c>
      <c r="C61" s="276"/>
      <c r="D61" s="279"/>
      <c r="E61" s="218">
        <v>3</v>
      </c>
      <c r="F61" s="178"/>
      <c r="G61" s="219" t="str">
        <f>IF(ISBLANK(F61),"-",(F61/$D$50*$D$47*$B$67)*($B$56/$D$59))</f>
        <v>0</v>
      </c>
      <c r="H61" s="220" t="str">
        <f>IF(ISBLANK(F61),"-",G61/$D$56)</f>
        <v>0</v>
      </c>
    </row>
    <row r="62" spans="1:8" customHeight="1" ht="27">
      <c r="A62" s="167" t="s">
        <v>65</v>
      </c>
      <c r="B62" s="168">
        <v>1</v>
      </c>
      <c r="C62" s="277"/>
      <c r="D62" s="280"/>
      <c r="E62" s="221">
        <v>4</v>
      </c>
      <c r="F62" s="222"/>
      <c r="G62" s="219" t="str">
        <f>IF(ISBLANK(F62),"-",(F62/$D$50*$D$47*$B$67)*($B$56/$D$59))</f>
        <v>0</v>
      </c>
      <c r="H62" s="220" t="str">
        <f>IF(ISBLANK(F62),"-",G62/$D$56)</f>
        <v>0</v>
      </c>
    </row>
    <row r="63" spans="1:8" customHeight="1" ht="26.25">
      <c r="A63" s="167" t="s">
        <v>66</v>
      </c>
      <c r="B63" s="168">
        <v>1</v>
      </c>
      <c r="C63" s="275" t="s">
        <v>67</v>
      </c>
      <c r="D63" s="281"/>
      <c r="E63" s="214">
        <v>1</v>
      </c>
      <c r="F63" s="215"/>
      <c r="G63" s="216" t="str">
        <f>IF(ISBLANK(F63),"-",(F63/$D$50*$D$47*$B$67)*($B$56/$D$59))</f>
        <v>0</v>
      </c>
      <c r="H63" s="217" t="str">
        <f>IF(ISBLANK(F63),"-",G63/$D$56)</f>
        <v>0</v>
      </c>
    </row>
    <row r="64" spans="1:8" customHeight="1" ht="26.25">
      <c r="A64" s="167" t="s">
        <v>68</v>
      </c>
      <c r="B64" s="168">
        <v>1</v>
      </c>
      <c r="C64" s="276"/>
      <c r="D64" s="282"/>
      <c r="E64" s="218">
        <v>2</v>
      </c>
      <c r="F64" s="178"/>
      <c r="G64" s="219" t="str">
        <f>IF(ISBLANK(F64),"-",(F64/$D$50*$D$47*$B$67)*($B$56/$D$59))</f>
        <v>0</v>
      </c>
      <c r="H64" s="220" t="str">
        <f>IF(ISBLANK(F64),"-",G64/$D$56)</f>
        <v>0</v>
      </c>
    </row>
    <row r="65" spans="1:8" customHeight="1" ht="26.25">
      <c r="A65" s="167" t="s">
        <v>69</v>
      </c>
      <c r="B65" s="168">
        <v>1</v>
      </c>
      <c r="C65" s="276"/>
      <c r="D65" s="282"/>
      <c r="E65" s="218">
        <v>3</v>
      </c>
      <c r="F65" s="178"/>
      <c r="G65" s="219" t="str">
        <f>IF(ISBLANK(F65),"-",(F65/$D$50*$D$47*$B$67)*($B$56/$D$59))</f>
        <v>0</v>
      </c>
      <c r="H65" s="220" t="str">
        <f>IF(ISBLANK(F65),"-",G65/$D$56)</f>
        <v>0</v>
      </c>
    </row>
    <row r="66" spans="1:8" customHeight="1" ht="27">
      <c r="A66" s="167" t="s">
        <v>70</v>
      </c>
      <c r="B66" s="168">
        <v>1</v>
      </c>
      <c r="C66" s="277"/>
      <c r="D66" s="283"/>
      <c r="E66" s="221">
        <v>4</v>
      </c>
      <c r="F66" s="222"/>
      <c r="G66" s="223" t="str">
        <f>IF(ISBLANK(F66),"-",(F66/$D$50*$D$47*$B$67)*($B$56/$D$59))</f>
        <v>0</v>
      </c>
      <c r="H66" s="224" t="str">
        <f>IF(ISBLANK(F66),"-",G66/$D$56)</f>
        <v>0</v>
      </c>
    </row>
    <row r="67" spans="1:8" customHeight="1" ht="26.25">
      <c r="A67" s="167" t="s">
        <v>71</v>
      </c>
      <c r="B67" s="177">
        <f>(B66/B65)*(B64/B63)*(B62/B61)*(B60/B59)*B58</f>
        <v>1</v>
      </c>
      <c r="C67" s="275" t="s">
        <v>72</v>
      </c>
      <c r="D67" s="278"/>
      <c r="E67" s="214">
        <v>1</v>
      </c>
      <c r="F67" s="215"/>
      <c r="G67" s="219" t="str">
        <f>IF(ISBLANK(F67),"-",(F67/$D$50*$D$47*$B$67)*($B$56/$D$59))</f>
        <v>0</v>
      </c>
      <c r="H67" s="220" t="str">
        <f>IF(ISBLANK(F67),"-",G67/$D$56)</f>
        <v>0</v>
      </c>
    </row>
    <row r="68" spans="1:8" customHeight="1" ht="27">
      <c r="A68" s="225" t="s">
        <v>73</v>
      </c>
      <c r="B68" s="226" t="str">
        <f>(D47*B67)/D56*B56</f>
        <v>0</v>
      </c>
      <c r="C68" s="276"/>
      <c r="D68" s="279"/>
      <c r="E68" s="218">
        <v>2</v>
      </c>
      <c r="F68" s="178"/>
      <c r="G68" s="219" t="str">
        <f>IF(ISBLANK(F68),"-",(F68/$D$50*$D$47*$B$67)*($B$56/$D$59))</f>
        <v>0</v>
      </c>
      <c r="H68" s="220" t="str">
        <f>IF(ISBLANK(F68),"-",G68/$D$56)</f>
        <v>0</v>
      </c>
    </row>
    <row r="69" spans="1:8" customHeight="1" ht="26.25">
      <c r="A69" s="254" t="s">
        <v>45</v>
      </c>
      <c r="B69" s="271"/>
      <c r="C69" s="276"/>
      <c r="D69" s="279"/>
      <c r="E69" s="218">
        <v>3</v>
      </c>
      <c r="F69" s="178"/>
      <c r="G69" s="219" t="str">
        <f>IF(ISBLANK(F69),"-",(F69/$D$50*$D$47*$B$67)*($B$56/$D$59))</f>
        <v>0</v>
      </c>
      <c r="H69" s="220" t="str">
        <f>IF(ISBLANK(F69),"-",G69/$D$56)</f>
        <v>0</v>
      </c>
    </row>
    <row r="70" spans="1:8" customHeight="1" ht="27">
      <c r="A70" s="256"/>
      <c r="B70" s="272"/>
      <c r="C70" s="284"/>
      <c r="D70" s="280"/>
      <c r="E70" s="221">
        <v>4</v>
      </c>
      <c r="F70" s="222"/>
      <c r="G70" s="223" t="str">
        <f>IF(ISBLANK(F70),"-",(F70/$D$50*$D$47*$B$67)*($B$56/$D$59))</f>
        <v>0</v>
      </c>
      <c r="H70" s="224" t="str">
        <f>IF(ISBLANK(F70),"-",G70/$D$56)</f>
        <v>0</v>
      </c>
    </row>
    <row r="71" spans="1:8" customHeight="1" ht="26.25">
      <c r="A71" s="227"/>
      <c r="B71" s="227"/>
      <c r="C71" s="227"/>
      <c r="D71" s="227"/>
      <c r="E71" s="227"/>
      <c r="F71" s="228"/>
      <c r="G71" s="229" t="s">
        <v>38</v>
      </c>
      <c r="H71" s="230" t="str">
        <f>AVERAGE(H59:H70)</f>
        <v>0</v>
      </c>
    </row>
    <row r="72" spans="1:8" customHeight="1" ht="26.25">
      <c r="A72" s="143"/>
      <c r="B72" s="143"/>
      <c r="C72" s="227"/>
      <c r="D72" s="227"/>
      <c r="E72" s="227"/>
      <c r="F72" s="228"/>
      <c r="G72" s="231" t="s">
        <v>51</v>
      </c>
      <c r="H72" s="232" t="str">
        <f>STDEV(H59:H70)/H71</f>
        <v>0</v>
      </c>
    </row>
    <row r="73" spans="1:8" customHeight="1" ht="27">
      <c r="A73" s="227"/>
      <c r="B73" s="227"/>
      <c r="C73" s="228"/>
      <c r="D73" s="228"/>
      <c r="E73" s="233"/>
      <c r="F73" s="228"/>
      <c r="G73" s="234" t="s">
        <v>52</v>
      </c>
      <c r="H73" s="235">
        <f>COUNT(H59:H70)</f>
        <v>0</v>
      </c>
    </row>
    <row r="74" spans="1:8" customHeight="1" ht="18.75">
      <c r="A74" s="227"/>
      <c r="B74" s="227"/>
      <c r="C74" s="228"/>
      <c r="D74" s="228"/>
      <c r="E74" s="228"/>
      <c r="F74" s="233"/>
      <c r="G74" s="228"/>
      <c r="H74" s="228"/>
    </row>
    <row r="75" spans="1:8" customHeight="1" ht="26.25">
      <c r="A75" s="236" t="s">
        <v>74</v>
      </c>
      <c r="B75" s="237" t="s">
        <v>75</v>
      </c>
      <c r="C75" s="273" t="str">
        <f>B20</f>
        <v/>
      </c>
      <c r="D75" s="273"/>
      <c r="E75" s="238" t="s">
        <v>76</v>
      </c>
      <c r="F75" s="238"/>
      <c r="G75" s="239" t="str">
        <f>H71</f>
        <v>0</v>
      </c>
      <c r="H75" s="228"/>
    </row>
    <row r="76" spans="1:8" customHeight="1" ht="19.5">
      <c r="A76" s="240"/>
      <c r="B76" s="241"/>
      <c r="C76" s="241"/>
      <c r="D76" s="241"/>
      <c r="E76" s="241"/>
      <c r="F76" s="241"/>
      <c r="G76" s="241"/>
      <c r="H76" s="241"/>
    </row>
    <row r="77" spans="1:8" customHeight="1" ht="18.75">
      <c r="A77" s="143"/>
      <c r="B77" s="274" t="s">
        <v>77</v>
      </c>
      <c r="C77" s="274"/>
      <c r="D77" s="210"/>
      <c r="E77" s="242" t="s">
        <v>78</v>
      </c>
      <c r="F77" s="243"/>
      <c r="G77" s="274" t="s">
        <v>79</v>
      </c>
      <c r="H77" s="274"/>
    </row>
    <row r="78" spans="1:8" customHeight="1" ht="18.75">
      <c r="A78" s="244" t="s">
        <v>80</v>
      </c>
      <c r="B78" s="245"/>
      <c r="C78" s="245"/>
      <c r="D78" s="246"/>
      <c r="E78" s="247"/>
      <c r="F78" s="143"/>
      <c r="G78" s="248"/>
      <c r="H78" s="248"/>
    </row>
    <row r="79" spans="1:8" customHeight="1" ht="18.75">
      <c r="A79" s="244" t="s">
        <v>81</v>
      </c>
      <c r="B79" s="249"/>
      <c r="C79" s="249"/>
      <c r="D79" s="250"/>
      <c r="E79" s="251"/>
      <c r="F79" s="243"/>
      <c r="G79" s="252"/>
      <c r="H79" s="252"/>
    </row>
    <row r="250" spans="1:8">
      <c r="A250">
        <v>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0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temp1</vt:lpstr>
      <vt:lpstr>Azelastine Hydrochloride</vt:lpstr>
      <vt:lpstr>Azelastine_Hydrochloride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dcterms:created xsi:type="dcterms:W3CDTF">2005-07-05T12:19:27+02:00</dcterms:created>
  <dcterms:modified xsi:type="dcterms:W3CDTF">2015-06-18T10:05:05+02:00</dcterms:modified>
  <dc:title/>
  <dc:description/>
  <dc:subject/>
  <cp:keywords/>
  <cp:category/>
</cp:coreProperties>
</file>