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component!$A$4:$F$74</definedName>
  </definedNames>
  <calcPr calcId="125725"/>
  <fileRecoveryPr repairLoad="1"/>
</workbook>
</file>

<file path=xl/calcChain.xml><?xml version="1.0" encoding="utf-8"?>
<calcChain xmlns="http://schemas.openxmlformats.org/spreadsheetml/2006/main">
  <c r="F62" i="1"/>
  <c r="E30"/>
  <c r="B31"/>
  <c r="B25"/>
  <c r="F55" i="2"/>
  <c r="F51"/>
  <c r="F49"/>
  <c r="D47"/>
  <c r="E47" s="1"/>
  <c r="F47" s="1"/>
  <c r="D46"/>
  <c r="E46" s="1"/>
  <c r="F46" s="1"/>
  <c r="B34"/>
  <c r="B16"/>
  <c r="F66" i="1"/>
  <c r="F60"/>
  <c r="D58"/>
  <c r="E58" s="1"/>
  <c r="F58" s="1"/>
  <c r="E57"/>
  <c r="F57" s="1"/>
  <c r="D57"/>
  <c r="B37"/>
  <c r="A37" s="1"/>
  <c r="B38" s="1"/>
  <c r="A38" s="1"/>
  <c r="B39" s="1"/>
  <c r="A39" s="1"/>
  <c r="B40" s="1"/>
  <c r="A40" s="1"/>
  <c r="F59" l="1"/>
  <c r="F63" s="1"/>
  <c r="D66" s="1"/>
  <c r="F48" i="2"/>
  <c r="F52" s="1"/>
  <c r="D55" s="1"/>
</calcChain>
</file>

<file path=xl/sharedStrings.xml><?xml version="1.0" encoding="utf-8"?>
<sst xmlns="http://schemas.openxmlformats.org/spreadsheetml/2006/main" count="133" uniqueCount="82">
  <si>
    <t>MICOBIOLOGY NO.</t>
  </si>
  <si>
    <t>BIOL/002/2015</t>
  </si>
  <si>
    <t>DATE RECEIVED</t>
  </si>
  <si>
    <t>2015-02-23 10:28:07</t>
  </si>
  <si>
    <t>Analysis Report</t>
  </si>
  <si>
    <t>Tranexamic Acid Microbial Assay</t>
  </si>
  <si>
    <t>Sample Name:</t>
  </si>
  <si>
    <t>TEXAKIND INJECTION</t>
  </si>
  <si>
    <t>Lab Ref No:</t>
  </si>
  <si>
    <t>NDQD201502054</t>
  </si>
  <si>
    <t>Active Ingredient:</t>
  </si>
  <si>
    <t>Tranexamic Acid</t>
  </si>
  <si>
    <t>Label Claim:</t>
  </si>
  <si>
    <t>Each  ml contains mg of Apyrogenic</t>
  </si>
  <si>
    <t>Date Test Set:</t>
  </si>
  <si>
    <t>11/09/2015</t>
  </si>
  <si>
    <t>Date of Results:</t>
  </si>
  <si>
    <t>14/09/2015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</si>
  <si>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</si>
  <si>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</si>
  <si>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</si>
  <si>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</si>
  <si>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</si>
  <si>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</si>
  <si>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</si>
  <si>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</si>
  <si>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</si>
  <si>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</si>
  <si>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</si>
  <si>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</si>
  <si>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</si>
  <si>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</si>
  <si>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</si>
  <si>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</si>
  <si>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</si>
  <si>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</si>
  <si>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</si>
  <si>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</si>
  <si>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</si>
  <si>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</si>
  <si>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</si>
  <si>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</si>
  <si>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</si>
  <si>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</si>
  <si>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</si>
  <si>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</si>
  <si>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</si>
  <si>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</si>
  <si>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</si>
  <si>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</si>
  <si>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</si>
  <si>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</si>
  <si>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</si>
  <si>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</si>
  <si>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</si>
  <si>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</si>
  <si>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</si>
  <si>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</si>
  <si>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</si>
  <si>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</si>
  <si>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</si>
  <si>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</si>
  <si>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</si>
  <si>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</si>
  <si>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</si>
  <si>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</si>
  <si>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</si>
  <si>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</si>
  <si>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</si>
  <si>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</si>
  <si>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</si>
  <si>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</si>
  <si>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</si>
  <si>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</si>
  <si>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</si>
  <si>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8.0mL</t>
  </si>
  <si>
    <t>8000 EU / vial</t>
  </si>
  <si>
    <t>Diluent Vol1 (µL)</t>
  </si>
  <si>
    <t>Diluent Vol2 (µL)</t>
  </si>
  <si>
    <t>A3</t>
  </si>
  <si>
    <t>A4</t>
  </si>
  <si>
    <t>ERIC NGAMAU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</si>
</sst>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4"/>
  <sheetViews>
    <sheetView tabSelected="1" view="pageBreakPreview" topLeftCell="A40" zoomScale="80" zoomScaleNormal="85" workbookViewId="0">
      <selection activeCell="A73" sqref="A73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1" t="s">
        <v>13</v>
      </c>
    </row>
    <row r="18" spans="1:7" ht="15.95" customHeight="1">
      <c r="A18" s="4" t="s">
        <v>14</v>
      </c>
      <c r="B18" s="6" t="s">
        <v>15</v>
      </c>
    </row>
    <row r="19" spans="1:7" ht="15.95" customHeight="1">
      <c r="A19" s="4" t="s">
        <v>16</v>
      </c>
      <c r="B19" s="6" t="s">
        <v>17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35</v>
      </c>
      <c r="C23" s="74" t="s">
        <v>21</v>
      </c>
      <c r="D23" s="14"/>
      <c r="E23" s="15"/>
    </row>
    <row r="24" spans="1:7" s="9" customFormat="1" ht="19.5" customHeight="1">
      <c r="A24" s="16"/>
      <c r="B24" s="17"/>
      <c r="C24" s="18"/>
      <c r="D24" s="14"/>
      <c r="E24" s="15"/>
    </row>
    <row r="25" spans="1:7" s="9" customFormat="1" ht="18.75" customHeight="1">
      <c r="A25" s="19" t="s">
        <v>27</v>
      </c>
      <c r="B25" s="20">
        <f>B23/B22</f>
        <v>7000</v>
      </c>
      <c r="C25" s="18"/>
      <c r="D25" s="14"/>
      <c r="E25" s="15"/>
    </row>
    <row r="26" spans="1:7" s="9" customFormat="1" ht="19.5" customHeight="1">
      <c r="A26" s="14" t="s">
        <v>28</v>
      </c>
      <c r="B26" s="21"/>
    </row>
    <row r="27" spans="1:7" s="9" customFormat="1" ht="19.5" customHeight="1">
      <c r="A27" s="14"/>
      <c r="B27" s="21"/>
    </row>
    <row r="28" spans="1:7" ht="20.100000000000001" customHeight="1">
      <c r="A28" s="120" t="s">
        <v>29</v>
      </c>
      <c r="B28" s="121"/>
      <c r="C28" s="122" t="s">
        <v>30</v>
      </c>
      <c r="D28" s="122"/>
      <c r="E28" s="122"/>
      <c r="F28" s="123"/>
    </row>
    <row r="29" spans="1:7" ht="20.100000000000001" customHeight="1">
      <c r="A29" s="25" t="s">
        <v>31</v>
      </c>
      <c r="B29" s="99" t="s">
        <v>76</v>
      </c>
      <c r="C29" s="124" t="s">
        <v>32</v>
      </c>
      <c r="D29" s="125"/>
      <c r="E29" s="125" t="s">
        <v>33</v>
      </c>
      <c r="F29" s="126"/>
    </row>
    <row r="30" spans="1:7" ht="20.100000000000001" customHeight="1">
      <c r="A30" s="27" t="s">
        <v>34</v>
      </c>
      <c r="B30" s="114" t="s">
        <v>75</v>
      </c>
      <c r="C30" s="127">
        <v>0.998</v>
      </c>
      <c r="D30" s="128"/>
      <c r="E30" s="115">
        <f>POWER(C30,2)</f>
        <v>0.996004</v>
      </c>
      <c r="F30" s="116"/>
      <c r="G30" s="9"/>
    </row>
    <row r="31" spans="1:7" ht="20.100000000000001" customHeight="1">
      <c r="A31" s="97" t="s">
        <v>36</v>
      </c>
      <c r="B31" s="100">
        <f>8000/8</f>
        <v>1000</v>
      </c>
      <c r="C31" s="96"/>
      <c r="D31" s="96"/>
      <c r="E31" s="97"/>
      <c r="F31" s="98"/>
      <c r="G31" s="9"/>
    </row>
    <row r="32" spans="1:7" ht="20.100000000000001" customHeight="1">
      <c r="C32" s="29"/>
      <c r="D32" s="29"/>
      <c r="E32" s="63"/>
      <c r="F32" s="63"/>
      <c r="G32" s="9"/>
    </row>
    <row r="33" spans="1:9" ht="20.100000000000001" customHeight="1">
      <c r="A33" s="63"/>
      <c r="B33" s="37"/>
      <c r="C33" s="29"/>
      <c r="D33" s="29"/>
      <c r="E33" s="63"/>
      <c r="F33" s="63"/>
      <c r="G33" s="9"/>
    </row>
    <row r="34" spans="1:9" ht="20.100000000000001" customHeight="1">
      <c r="A34" s="118" t="s">
        <v>37</v>
      </c>
      <c r="B34" s="118"/>
      <c r="C34" s="118"/>
      <c r="D34" s="118"/>
      <c r="E34" s="118"/>
      <c r="F34" s="118"/>
      <c r="G34" s="9"/>
    </row>
    <row r="35" spans="1:9" ht="20.100000000000001" customHeight="1">
      <c r="A35" s="110"/>
      <c r="B35" s="110"/>
      <c r="C35" s="110"/>
      <c r="D35" s="110"/>
      <c r="E35" s="110"/>
      <c r="F35" s="110"/>
      <c r="G35" s="9"/>
    </row>
    <row r="36" spans="1:9" s="86" customFormat="1" ht="16.5" customHeight="1">
      <c r="A36" s="87" t="s">
        <v>38</v>
      </c>
      <c r="B36" s="87" t="s">
        <v>39</v>
      </c>
      <c r="C36" s="87" t="s">
        <v>40</v>
      </c>
      <c r="D36" s="87" t="s">
        <v>41</v>
      </c>
      <c r="E36" s="87" t="s">
        <v>42</v>
      </c>
      <c r="F36" s="113" t="s">
        <v>43</v>
      </c>
    </row>
    <row r="37" spans="1:9" s="85" customFormat="1">
      <c r="A37" s="105">
        <f>B37*C37/(D37)*E37/F37</f>
        <v>5</v>
      </c>
      <c r="B37" s="107">
        <f>B31</f>
        <v>1000</v>
      </c>
      <c r="C37" s="93">
        <v>100</v>
      </c>
      <c r="D37" s="93">
        <v>2000</v>
      </c>
      <c r="E37" s="102">
        <v>200</v>
      </c>
      <c r="F37" s="112">
        <v>2000</v>
      </c>
    </row>
    <row r="38" spans="1:9" s="85" customFormat="1">
      <c r="A38" s="105">
        <f>B38*C38/D38</f>
        <v>0.5</v>
      </c>
      <c r="B38" s="101">
        <f>A37</f>
        <v>5</v>
      </c>
      <c r="C38" s="93">
        <v>300</v>
      </c>
      <c r="D38" s="93">
        <v>3000</v>
      </c>
      <c r="E38" s="93"/>
      <c r="F38" s="91"/>
    </row>
    <row r="39" spans="1:9" s="85" customFormat="1">
      <c r="A39" s="105">
        <f>B39*C39/D39</f>
        <v>0.05</v>
      </c>
      <c r="B39" s="101">
        <f>A38</f>
        <v>0.5</v>
      </c>
      <c r="C39" s="93">
        <v>200</v>
      </c>
      <c r="D39" s="93">
        <v>2000</v>
      </c>
      <c r="E39" s="93"/>
      <c r="F39" s="91"/>
    </row>
    <row r="40" spans="1:9" s="85" customFormat="1">
      <c r="A40" s="106">
        <f>B40*C40/D40</f>
        <v>5.0000000000000001E-3</v>
      </c>
      <c r="B40" s="104">
        <f>A39</f>
        <v>0.05</v>
      </c>
      <c r="C40" s="94">
        <v>200</v>
      </c>
      <c r="D40" s="94">
        <v>2000</v>
      </c>
      <c r="E40" s="94"/>
      <c r="F40" s="92"/>
    </row>
    <row r="41" spans="1:9" s="85" customFormat="1">
      <c r="A41" s="108"/>
      <c r="B41" s="109"/>
      <c r="C41" s="89"/>
      <c r="D41" s="89"/>
      <c r="E41" s="90"/>
      <c r="F41" s="89"/>
    </row>
    <row r="42" spans="1:9" s="85" customFormat="1" ht="16.5" customHeight="1">
      <c r="A42" s="119" t="s">
        <v>44</v>
      </c>
      <c r="B42" s="119"/>
      <c r="C42" s="119"/>
      <c r="D42" s="119"/>
      <c r="E42" s="119"/>
      <c r="F42" s="119"/>
    </row>
    <row r="43" spans="1:9" s="85" customFormat="1">
      <c r="A43" s="108"/>
      <c r="B43" s="109"/>
      <c r="C43" s="89"/>
      <c r="D43" s="89"/>
      <c r="E43" s="90"/>
      <c r="F43" s="89"/>
    </row>
    <row r="44" spans="1:9" s="86" customFormat="1" ht="16.5" customHeight="1">
      <c r="A44" s="87" t="s">
        <v>40</v>
      </c>
      <c r="B44" s="87" t="s">
        <v>77</v>
      </c>
      <c r="C44" s="87" t="s">
        <v>42</v>
      </c>
      <c r="D44" s="95" t="s">
        <v>78</v>
      </c>
      <c r="E44" s="87" t="s">
        <v>45</v>
      </c>
      <c r="F44" s="95" t="s">
        <v>46</v>
      </c>
    </row>
    <row r="45" spans="1:9" s="85" customFormat="1">
      <c r="A45" s="103">
        <v>50</v>
      </c>
      <c r="B45" s="111">
        <v>3950</v>
      </c>
      <c r="C45" s="103">
        <v>50</v>
      </c>
      <c r="D45" s="111">
        <v>3950</v>
      </c>
      <c r="E45" s="94"/>
      <c r="F45" s="92"/>
    </row>
    <row r="46" spans="1:9" ht="15.95" customHeight="1">
      <c r="A46" s="30"/>
      <c r="B46" s="37"/>
      <c r="E46" s="8"/>
      <c r="F46" s="9"/>
      <c r="G46" s="9"/>
      <c r="H46" s="9"/>
      <c r="I46" s="9"/>
    </row>
    <row r="47" spans="1:9" ht="15.95" customHeight="1">
      <c r="A47" s="11" t="s">
        <v>47</v>
      </c>
      <c r="B47" s="38">
        <v>50</v>
      </c>
      <c r="C47" s="8"/>
      <c r="D47" s="9"/>
      <c r="E47" s="9"/>
      <c r="F47" s="8"/>
      <c r="G47" s="9"/>
      <c r="H47" s="9"/>
      <c r="I47" s="9"/>
    </row>
    <row r="48" spans="1:9" ht="15.95" customHeight="1">
      <c r="A48" s="39" t="s">
        <v>48</v>
      </c>
      <c r="B48" s="38">
        <v>50</v>
      </c>
      <c r="C48" s="40"/>
      <c r="D48" s="9"/>
      <c r="E48" s="9"/>
      <c r="F48" s="8"/>
      <c r="G48" s="9"/>
      <c r="H48" s="9"/>
      <c r="I48" s="9"/>
    </row>
    <row r="49" spans="1:9" ht="15.95" customHeight="1">
      <c r="A49" s="39"/>
      <c r="B49" s="38"/>
      <c r="C49" s="88"/>
      <c r="D49" s="9"/>
      <c r="E49" s="9"/>
      <c r="F49" s="8"/>
      <c r="G49" s="9"/>
      <c r="H49" s="9"/>
      <c r="I49" s="9"/>
    </row>
    <row r="50" spans="1:9" ht="18.75" customHeight="1">
      <c r="A50" s="41" t="s">
        <v>18</v>
      </c>
      <c r="B50" s="42" t="s">
        <v>49</v>
      </c>
      <c r="C50" s="2"/>
      <c r="D50" s="8"/>
      <c r="E50" s="43"/>
      <c r="F50" s="44"/>
      <c r="G50" s="9"/>
      <c r="H50" s="9"/>
      <c r="I50" s="9"/>
    </row>
    <row r="51" spans="1:9">
      <c r="A51" s="8"/>
      <c r="B51" s="45"/>
      <c r="C51" s="8"/>
      <c r="D51" s="45"/>
      <c r="E51" s="8"/>
      <c r="F51" s="44"/>
      <c r="G51" s="9"/>
      <c r="H51" s="9"/>
      <c r="I51" s="9"/>
    </row>
    <row r="52" spans="1:9" ht="15.95" customHeight="1">
      <c r="A52" s="8" t="s">
        <v>50</v>
      </c>
      <c r="B52" s="46">
        <v>6.27</v>
      </c>
      <c r="C52" s="8"/>
      <c r="D52" s="47"/>
      <c r="E52" s="48"/>
      <c r="F52" s="44"/>
      <c r="G52" s="9"/>
      <c r="H52" s="9"/>
      <c r="I52" s="9"/>
    </row>
    <row r="53" spans="1:9" ht="15.95" customHeight="1">
      <c r="A53" s="8" t="s">
        <v>51</v>
      </c>
      <c r="B53" s="45">
        <v>-0.14599999999999999</v>
      </c>
      <c r="C53" s="8"/>
      <c r="D53" s="49"/>
      <c r="E53" s="50"/>
      <c r="F53" s="44"/>
      <c r="G53" s="9"/>
      <c r="H53" s="9"/>
      <c r="I53" s="9"/>
    </row>
    <row r="54" spans="1:9" ht="26.25" customHeight="1">
      <c r="A54" s="8" t="s">
        <v>52</v>
      </c>
      <c r="B54" s="45"/>
      <c r="C54" s="8"/>
      <c r="D54" s="8"/>
      <c r="E54" s="8"/>
      <c r="F54" s="44"/>
      <c r="G54" s="9"/>
      <c r="H54" s="9"/>
      <c r="I54" s="9"/>
    </row>
    <row r="55" spans="1:9" ht="26.25" customHeight="1">
      <c r="A55" s="8"/>
      <c r="D55" s="8"/>
      <c r="E55" s="8"/>
      <c r="F55" s="44"/>
      <c r="G55" s="9"/>
      <c r="H55" s="9"/>
      <c r="I55" s="9"/>
    </row>
    <row r="56" spans="1:9" s="57" customFormat="1" ht="27" customHeight="1">
      <c r="A56" s="51" t="s">
        <v>53</v>
      </c>
      <c r="B56" s="52" t="s">
        <v>54</v>
      </c>
      <c r="C56" s="53" t="s">
        <v>55</v>
      </c>
      <c r="D56" s="54" t="s">
        <v>56</v>
      </c>
      <c r="E56" s="53" t="s">
        <v>57</v>
      </c>
      <c r="F56" s="55" t="s">
        <v>58</v>
      </c>
      <c r="G56" s="56"/>
      <c r="H56" s="56"/>
      <c r="I56" s="56"/>
    </row>
    <row r="57" spans="1:9" s="64" customFormat="1" ht="27" customHeight="1">
      <c r="A57" s="58" t="s">
        <v>79</v>
      </c>
      <c r="B57" s="59">
        <v>50</v>
      </c>
      <c r="C57" s="60">
        <v>5626</v>
      </c>
      <c r="D57" s="61">
        <f>LN(C57)</f>
        <v>8.6351539890498028</v>
      </c>
      <c r="E57" s="61">
        <f>(D57-$B$52)/$B$53</f>
        <v>-16.199684856505502</v>
      </c>
      <c r="F57" s="62">
        <f>EXP(E57)</f>
        <v>9.2165048985044321E-8</v>
      </c>
      <c r="G57" s="63"/>
      <c r="H57" s="63"/>
      <c r="I57" s="63"/>
    </row>
    <row r="58" spans="1:9" s="64" customFormat="1" ht="27" customHeight="1">
      <c r="A58" s="65" t="s">
        <v>80</v>
      </c>
      <c r="B58" s="66">
        <v>50</v>
      </c>
      <c r="C58" s="67">
        <v>5803</v>
      </c>
      <c r="D58" s="68">
        <f>LN(C58)</f>
        <v>8.6661303041906077</v>
      </c>
      <c r="E58" s="68">
        <f>(D58-$B$52)/$B$53</f>
        <v>-16.411851398565812</v>
      </c>
      <c r="F58" s="69">
        <f>EXP(E58)</f>
        <v>7.4545854924252492E-8</v>
      </c>
      <c r="G58" s="63"/>
      <c r="H58" s="63"/>
      <c r="I58" s="63"/>
    </row>
    <row r="59" spans="1:9" ht="26.25" customHeight="1">
      <c r="A59" s="8"/>
      <c r="B59" s="45"/>
      <c r="C59" s="8"/>
      <c r="D59" s="117" t="s">
        <v>59</v>
      </c>
      <c r="E59" s="117"/>
      <c r="F59" s="70">
        <f>AVERAGE(F57:F58)</f>
        <v>8.3355451954648406E-8</v>
      </c>
      <c r="G59" s="9"/>
      <c r="H59" s="9"/>
      <c r="I59" s="9"/>
    </row>
    <row r="60" spans="1:9" ht="25.5" customHeight="1">
      <c r="E60" s="71" t="s">
        <v>60</v>
      </c>
      <c r="F60" s="72">
        <f>STDEV(C57:C58)/AVERAGE(C57:C58)</f>
        <v>2.190181122933221E-2</v>
      </c>
      <c r="G60" s="9"/>
      <c r="H60" s="9"/>
    </row>
    <row r="61" spans="1:9" ht="26.25" customHeight="1">
      <c r="A61" s="8"/>
      <c r="B61" s="45"/>
      <c r="C61" s="8"/>
      <c r="D61" s="117" t="s">
        <v>61</v>
      </c>
      <c r="E61" s="117"/>
      <c r="F61" s="73">
        <v>2</v>
      </c>
      <c r="G61" s="9"/>
      <c r="H61" s="9"/>
      <c r="I61" s="9"/>
    </row>
    <row r="62" spans="1:9" ht="25.5" customHeight="1">
      <c r="C62" s="74"/>
      <c r="E62" s="71" t="s">
        <v>62</v>
      </c>
      <c r="F62" s="24">
        <f>(A45+B45)/A45*(C45+D45)/C45</f>
        <v>6400</v>
      </c>
      <c r="G62" s="9"/>
      <c r="H62" s="9"/>
    </row>
    <row r="63" spans="1:9" ht="25.5" customHeight="1">
      <c r="E63" s="71" t="s">
        <v>63</v>
      </c>
      <c r="F63" s="75">
        <f>F62*F59</f>
        <v>5.3347489250974984E-4</v>
      </c>
      <c r="G63" s="9"/>
      <c r="H63" s="9"/>
    </row>
    <row r="64" spans="1:9" ht="15.95" customHeight="1">
      <c r="F64" s="9"/>
      <c r="G64" s="9"/>
      <c r="H64" s="9"/>
    </row>
    <row r="65" spans="1:9">
      <c r="F65" s="9"/>
      <c r="G65" s="9"/>
      <c r="H65" s="9"/>
    </row>
    <row r="66" spans="1:9" ht="19.5" customHeight="1">
      <c r="A66" s="4" t="s">
        <v>64</v>
      </c>
      <c r="C66" s="76" t="s">
        <v>65</v>
      </c>
      <c r="D66" s="130">
        <f>F63*5/500</f>
        <v>5.3347489250974988E-6</v>
      </c>
      <c r="E66" s="130"/>
      <c r="F66" s="74" t="str">
        <f>C23</f>
        <v>EU/mL</v>
      </c>
      <c r="G66" s="9"/>
      <c r="H66" s="9"/>
    </row>
    <row r="67" spans="1:9" ht="21" customHeight="1">
      <c r="B67" s="21"/>
      <c r="C67" s="21"/>
      <c r="D67" s="77"/>
      <c r="E67" s="78"/>
      <c r="F67" s="9"/>
      <c r="G67" s="9"/>
      <c r="H67" s="9"/>
    </row>
    <row r="68" spans="1:9" ht="18" customHeight="1">
      <c r="F68" s="9"/>
      <c r="G68" s="9"/>
      <c r="H68" s="9"/>
    </row>
    <row r="69" spans="1:9" ht="18" customHeight="1">
      <c r="F69" s="9"/>
      <c r="G69" s="9"/>
      <c r="H69" s="9"/>
    </row>
    <row r="70" spans="1:9" ht="18" customHeight="1">
      <c r="F70" s="9"/>
      <c r="G70" s="9"/>
      <c r="H70" s="9"/>
    </row>
    <row r="71" spans="1:9" ht="24.95" customHeight="1">
      <c r="A71" s="63" t="s">
        <v>66</v>
      </c>
      <c r="C71" s="63" t="s">
        <v>67</v>
      </c>
      <c r="D71" s="79"/>
      <c r="F71" s="80" t="s">
        <v>68</v>
      </c>
      <c r="G71" s="9"/>
      <c r="H71" s="9"/>
    </row>
    <row r="72" spans="1:9" ht="24.95" customHeight="1">
      <c r="A72" s="81" t="s">
        <v>81</v>
      </c>
      <c r="C72" s="81" t="s">
        <v>69</v>
      </c>
      <c r="D72" s="21"/>
      <c r="F72" s="21" t="s">
        <v>70</v>
      </c>
      <c r="G72" s="9"/>
      <c r="H72" s="9"/>
    </row>
    <row r="73" spans="1:9" ht="24.95" customHeight="1">
      <c r="A73" s="82"/>
      <c r="C73" s="34"/>
      <c r="D73" s="9"/>
      <c r="F73" s="34"/>
      <c r="G73" s="9"/>
      <c r="H73" s="9"/>
    </row>
    <row r="74" spans="1:9" ht="24.95" customHeight="1">
      <c r="F74" s="9"/>
      <c r="G74" s="9"/>
      <c r="H74" s="9"/>
    </row>
    <row r="75" spans="1:9" ht="24.95" customHeight="1">
      <c r="G75" s="9"/>
      <c r="H75" s="9"/>
      <c r="I75" s="9"/>
    </row>
    <row r="76" spans="1:9" ht="24.95" customHeight="1">
      <c r="G76" s="9"/>
      <c r="H76" s="9"/>
      <c r="I76" s="9"/>
    </row>
    <row r="77" spans="1:9" ht="24.95" customHeight="1">
      <c r="G77" s="9"/>
      <c r="H77" s="9"/>
      <c r="I77" s="9"/>
    </row>
    <row r="78" spans="1:9" ht="15.95" customHeight="1">
      <c r="G78" s="9"/>
      <c r="H78" s="9"/>
      <c r="I78" s="9"/>
    </row>
    <row r="79" spans="1:9" ht="15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>
      <c r="G94" s="9"/>
      <c r="H94" s="9"/>
      <c r="I94" s="9"/>
    </row>
    <row r="95" spans="7:9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83"/>
      <c r="H105" s="9"/>
      <c r="I105" s="9"/>
    </row>
    <row r="106" spans="7:9">
      <c r="G106" s="84"/>
      <c r="H106" s="9"/>
      <c r="I106" s="9"/>
    </row>
    <row r="107" spans="7:9">
      <c r="G107" s="84"/>
      <c r="H107" s="9"/>
      <c r="I107" s="9"/>
    </row>
    <row r="108" spans="7:9">
      <c r="G108" s="84"/>
      <c r="H108" s="9"/>
      <c r="I108" s="9"/>
    </row>
    <row r="109" spans="7:9">
      <c r="G109" s="9"/>
      <c r="H109" s="9"/>
      <c r="I109" s="9"/>
    </row>
    <row r="110" spans="7:9">
      <c r="G110" s="9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8:B28"/>
    <mergeCell ref="C28:F28"/>
    <mergeCell ref="C29:D29"/>
    <mergeCell ref="E29:F29"/>
    <mergeCell ref="C30:D30"/>
    <mergeCell ref="E30:F30"/>
    <mergeCell ref="D59:E59"/>
    <mergeCell ref="D61:E61"/>
    <mergeCell ref="D66:E66"/>
    <mergeCell ref="A34:F34"/>
    <mergeCell ref="A42:F4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NDQD201502054 / Bacterial Endotoxin / Download 1  /  Analyst -   /  Date 14-09-2015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71</v>
      </c>
      <c r="F13" s="3"/>
    </row>
    <row r="14" spans="1:6" ht="15.95" customHeight="1">
      <c r="A14" s="4" t="s">
        <v>6</v>
      </c>
      <c r="B14" s="2" t="s">
        <v>71</v>
      </c>
      <c r="F14" s="3"/>
    </row>
    <row r="15" spans="1:6" ht="15.95" customHeight="1">
      <c r="A15" s="4" t="s">
        <v>8</v>
      </c>
      <c r="B15" s="1" t="s">
        <v>72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73</v>
      </c>
    </row>
    <row r="18" spans="1:7" ht="15.95" customHeight="1">
      <c r="A18" s="4" t="s">
        <v>14</v>
      </c>
      <c r="B18" s="6">
        <v>41716</v>
      </c>
    </row>
    <row r="19" spans="1:7" ht="15.95" customHeight="1">
      <c r="A19" s="4" t="s">
        <v>16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/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0" t="s">
        <v>29</v>
      </c>
      <c r="B30" s="121"/>
      <c r="C30" s="122" t="s">
        <v>30</v>
      </c>
      <c r="D30" s="122"/>
      <c r="E30" s="122"/>
      <c r="F30" s="123"/>
    </row>
    <row r="31" spans="1:7" ht="20.100000000000001" customHeight="1">
      <c r="A31" s="22"/>
      <c r="B31" s="23"/>
      <c r="C31" s="124" t="s">
        <v>32</v>
      </c>
      <c r="D31" s="125"/>
      <c r="E31" s="125" t="s">
        <v>33</v>
      </c>
      <c r="F31" s="126"/>
    </row>
    <row r="32" spans="1:7" ht="20.100000000000001" customHeight="1">
      <c r="A32" s="25" t="s">
        <v>31</v>
      </c>
      <c r="B32" s="26" t="s">
        <v>74</v>
      </c>
      <c r="C32" s="127">
        <v>-0.999</v>
      </c>
      <c r="D32" s="128"/>
      <c r="E32" s="115">
        <v>0.998</v>
      </c>
      <c r="F32" s="116"/>
      <c r="G32" s="9"/>
    </row>
    <row r="33" spans="1:9" ht="20.100000000000001" customHeight="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7" t="s">
        <v>59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7" t="s">
        <v>61</v>
      </c>
      <c r="E50" s="117"/>
      <c r="F50" s="73">
        <v>2</v>
      </c>
      <c r="G50" s="9"/>
      <c r="H50" s="9"/>
      <c r="I50" s="9"/>
    </row>
    <row r="51" spans="1:9" ht="25.5" customHeight="1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>
      <c r="E52" s="71" t="s">
        <v>63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64</v>
      </c>
      <c r="C55" s="76" t="s">
        <v>65</v>
      </c>
      <c r="D55" s="129">
        <f>F52*5/500</f>
        <v>4.3190433674064307E-7</v>
      </c>
      <c r="E55" s="129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2015-09-14T12:50:34Z</cp:lastPrinted>
  <dcterms:created xsi:type="dcterms:W3CDTF">2014-04-25T13:22:50Z</dcterms:created>
  <dcterms:modified xsi:type="dcterms:W3CDTF">2015-09-14T12:50:44Z</dcterms:modified>
</cp:coreProperties>
</file>