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First" sheetId="1" r:id="rId1"/>
    <sheet name="Paracetamol Inj" sheetId="3" r:id="rId2"/>
  </sheets>
  <definedNames>
    <definedName name="_xlnm.Print_Area" localSheetId="1">'Paracetamol Inj'!$A$1:$H$79</definedName>
  </definedNames>
  <calcPr calcId="145621"/>
</workbook>
</file>

<file path=xl/calcChain.xml><?xml version="1.0" encoding="utf-8"?>
<calcChain xmlns="http://schemas.openxmlformats.org/spreadsheetml/2006/main">
  <c r="C75" i="3" l="1"/>
  <c r="H70" i="3"/>
  <c r="G70" i="3"/>
  <c r="B67" i="3"/>
  <c r="H66" i="3"/>
  <c r="G66" i="3"/>
  <c r="H65" i="3"/>
  <c r="G65" i="3"/>
  <c r="H64" i="3"/>
  <c r="G64" i="3"/>
  <c r="H63" i="3"/>
  <c r="G63" i="3"/>
  <c r="H62" i="3"/>
  <c r="G62" i="3"/>
  <c r="E56" i="3"/>
  <c r="B55" i="3"/>
  <c r="D48" i="3"/>
  <c r="G39" i="3" s="1"/>
  <c r="D47" i="3"/>
  <c r="B68" i="3" s="1"/>
  <c r="F45" i="3"/>
  <c r="F46" i="3" s="1"/>
  <c r="B45" i="3"/>
  <c r="F44" i="3"/>
  <c r="D44" i="3"/>
  <c r="D45" i="3" s="1"/>
  <c r="F42" i="3"/>
  <c r="D42" i="3"/>
  <c r="G41" i="3"/>
  <c r="E41" i="3"/>
  <c r="B34" i="3"/>
  <c r="B30" i="3"/>
  <c r="D46" i="3" l="1"/>
  <c r="E38" i="3"/>
  <c r="E40" i="3"/>
  <c r="E39" i="3"/>
  <c r="G38" i="3"/>
  <c r="G40" i="3"/>
  <c r="D49" i="3"/>
  <c r="D50" i="3" l="1"/>
  <c r="D52" i="3"/>
  <c r="E42" i="3"/>
  <c r="G42" i="3"/>
  <c r="G68" i="3" l="1"/>
  <c r="H68" i="3" s="1"/>
  <c r="G61" i="3"/>
  <c r="H61" i="3" s="1"/>
  <c r="G59" i="3"/>
  <c r="H59" i="3" s="1"/>
  <c r="D51" i="3"/>
  <c r="G69" i="3"/>
  <c r="H69" i="3" s="1"/>
  <c r="G67" i="3"/>
  <c r="H67" i="3" s="1"/>
  <c r="G60" i="3"/>
  <c r="H60" i="3" s="1"/>
  <c r="H73" i="3" l="1"/>
  <c r="H71" i="3"/>
  <c r="G75" i="3" l="1"/>
  <c r="H72" i="3"/>
</calcChain>
</file>

<file path=xl/sharedStrings.xml><?xml version="1.0" encoding="utf-8"?>
<sst xmlns="http://schemas.openxmlformats.org/spreadsheetml/2006/main" count="96" uniqueCount="86">
  <si>
    <t>Please enter the required information in the cells highlighted in green</t>
  </si>
  <si>
    <t>Analysis Report</t>
  </si>
  <si>
    <t>Sample Name:</t>
  </si>
  <si>
    <t>PROSIA INJECTION</t>
  </si>
  <si>
    <t>Laboratory Ref No:</t>
  </si>
  <si>
    <t>NDQD201502070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</si>
  <si>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</si>
  <si>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</si>
  <si>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</si>
  <si>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</si>
  <si>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</si>
  <si>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</si>
  <si>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</si>
  <si>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</si>
  <si>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</si>
  <si>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</si>
  <si>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</si>
  <si>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</si>
  <si>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</si>
  <si>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</si>
  <si>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</si>
  <si>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</si>
  <si>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</si>
  <si>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</si>
  <si>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</si>
  <si>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</si>
  <si>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t>Injection</t>
  </si>
  <si>
    <t>Response:</t>
  </si>
  <si>
    <t>Normalised Response:</t>
  </si>
  <si>
    <t>Average:</t>
  </si>
  <si>
    <t>Amt of RS (mg):</t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</si>
  <si>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</si>
  <si>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</si>
  <si>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</si>
  <si>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</si>
  <si>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</si>
  <si>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</si>
  <si>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</si>
  <si>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</si>
  <si>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</si>
  <si>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</si>
  <si>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</si>
  <si>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</si>
  <si>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</si>
  <si>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</si>
  <si>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</si>
  <si>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</si>
  <si>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</si>
  <si>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</si>
  <si>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</si>
  <si>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</si>
  <si>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</si>
  <si>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</si>
  <si>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</si>
  <si>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</si>
  <si>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</si>
  <si>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</si>
  <si>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</si>
  <si>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</si>
  <si>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</si>
  <si>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</si>
  <si>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</si>
  <si>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</si>
  <si>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Paracetamol</t>
  </si>
  <si>
    <t>Each mL contains 125mg Paracetamol</t>
  </si>
  <si>
    <t>NQCL/WRS/P1-1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</si>
  <si>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</si>
  <si>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</si>
  <si>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</si>
  <si>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</si>
  <si>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</si>
  <si>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</si>
  <si>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</si>
  <si>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</si>
  <si>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</si>
  <si>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</si>
  <si>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</si>
  <si>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</si>
  <si>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</si>
  <si>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</si>
  <si>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</si>
  <si>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</si>
  <si>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Joyfrida</t>
  </si>
  <si>
    <t>7th april 2015</t>
  </si>
  <si>
    <t>7th April 2015</t>
  </si>
  <si>
    <t>8th April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</si>
</sst>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\ &quot;mg&quot;"/>
    <numFmt numFmtId="170" formatCode="0.0%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sz val="10"/>
      <name val="Arial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vertAlign val="superscript"/>
      <sz val="14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/>
    <xf numFmtId="0" fontId="6" fillId="2" borderId="0"/>
    <xf numFmtId="9" fontId="1" fillId="2" borderId="0" applyFont="0" applyFill="0" applyBorder="0" applyAlignment="0" applyProtection="0"/>
  </cellStyleXfs>
  <cellXfs count="148">
    <xf numFmtId="0" fontId="0" fillId="2" borderId="0" xfId="0" applyFill="1"/>
    <xf numFmtId="0" fontId="2" fillId="2" borderId="0" xfId="1" applyFont="1" applyProtection="1"/>
    <xf numFmtId="0" fontId="4" fillId="2" borderId="0" xfId="1" applyFont="1" applyProtection="1"/>
    <xf numFmtId="0" fontId="5" fillId="2" borderId="0" xfId="1" applyFont="1" applyProtection="1"/>
    <xf numFmtId="0" fontId="2" fillId="2" borderId="0" xfId="1" applyFont="1" applyAlignment="1" applyProtection="1">
      <alignment horizontal="left"/>
    </xf>
    <xf numFmtId="0" fontId="8" fillId="3" borderId="0" xfId="2" applyFont="1" applyFill="1" applyAlignment="1" applyProtection="1">
      <alignment horizontal="left"/>
      <protection locked="0"/>
    </xf>
    <xf numFmtId="0" fontId="8" fillId="3" borderId="0" xfId="1" applyFont="1" applyFill="1" applyAlignment="1" applyProtection="1">
      <alignment horizontal="left"/>
      <protection locked="0"/>
    </xf>
    <xf numFmtId="164" fontId="8" fillId="3" borderId="0" xfId="2" applyNumberFormat="1" applyFont="1" applyFill="1" applyAlignment="1" applyProtection="1">
      <alignment horizontal="left"/>
      <protection locked="0"/>
    </xf>
    <xf numFmtId="165" fontId="2" fillId="2" borderId="0" xfId="1" applyNumberFormat="1" applyFont="1" applyAlignment="1" applyProtection="1">
      <alignment horizontal="left"/>
    </xf>
    <xf numFmtId="0" fontId="4" fillId="2" borderId="0" xfId="1" applyFont="1" applyAlignment="1" applyProtection="1">
      <alignment horizontal="left"/>
    </xf>
    <xf numFmtId="0" fontId="5" fillId="2" borderId="0" xfId="1" applyFont="1" applyAlignment="1" applyProtection="1">
      <alignment horizontal="right"/>
    </xf>
    <xf numFmtId="0" fontId="2" fillId="2" borderId="0" xfId="1" applyFont="1" applyAlignment="1" applyProtection="1">
      <alignment horizontal="right"/>
    </xf>
    <xf numFmtId="0" fontId="7" fillId="3" borderId="0" xfId="1" applyFont="1" applyFill="1" applyBorder="1" applyAlignment="1" applyProtection="1">
      <alignment horizontal="center"/>
      <protection locked="0"/>
    </xf>
    <xf numFmtId="0" fontId="8" fillId="3" borderId="0" xfId="1" applyFont="1" applyFill="1" applyAlignment="1" applyProtection="1">
      <alignment horizontal="center"/>
      <protection locked="0"/>
    </xf>
    <xf numFmtId="0" fontId="9" fillId="2" borderId="0" xfId="2" applyFont="1" applyProtection="1"/>
    <xf numFmtId="0" fontId="10" fillId="2" borderId="0" xfId="2" applyFont="1" applyFill="1" applyBorder="1" applyAlignment="1" applyProtection="1">
      <alignment vertical="center" wrapText="1"/>
    </xf>
    <xf numFmtId="0" fontId="5" fillId="2" borderId="0" xfId="1" applyFont="1" applyFill="1" applyAlignment="1" applyProtection="1">
      <alignment horizontal="center"/>
      <protection locked="0"/>
    </xf>
    <xf numFmtId="0" fontId="11" fillId="2" borderId="0" xfId="2" applyFont="1" applyFill="1"/>
    <xf numFmtId="2" fontId="7" fillId="3" borderId="0" xfId="1" applyNumberFormat="1" applyFont="1" applyFill="1" applyAlignment="1" applyProtection="1">
      <alignment horizontal="center"/>
      <protection locked="0"/>
    </xf>
    <xf numFmtId="0" fontId="3" fillId="2" borderId="0" xfId="1" applyFont="1" applyFill="1" applyBorder="1" applyAlignment="1" applyProtection="1">
      <alignment vertical="center" wrapText="1"/>
    </xf>
    <xf numFmtId="0" fontId="5" fillId="2" borderId="0" xfId="1" applyFont="1" applyFill="1" applyBorder="1" applyAlignment="1" applyProtection="1">
      <alignment vertical="center" wrapText="1"/>
    </xf>
    <xf numFmtId="0" fontId="9" fillId="2" borderId="0" xfId="2" applyFont="1" applyFill="1" applyBorder="1" applyProtection="1"/>
    <xf numFmtId="2" fontId="5" fillId="2" borderId="0" xfId="1" applyNumberFormat="1" applyFont="1" applyAlignment="1" applyProtection="1">
      <alignment horizontal="center"/>
    </xf>
    <xf numFmtId="0" fontId="3" fillId="2" borderId="0" xfId="1" applyFont="1" applyFill="1" applyBorder="1" applyAlignment="1" applyProtection="1">
      <alignment horizontal="left" vertical="center" wrapText="1"/>
    </xf>
    <xf numFmtId="166" fontId="5" fillId="2" borderId="0" xfId="1" applyNumberFormat="1" applyFont="1" applyAlignment="1" applyProtection="1">
      <alignment horizontal="center"/>
    </xf>
    <xf numFmtId="0" fontId="5" fillId="2" borderId="0" xfId="1" applyFont="1" applyAlignment="1" applyProtection="1">
      <alignment horizontal="center"/>
    </xf>
    <xf numFmtId="0" fontId="2" fillId="2" borderId="4" xfId="1" applyFont="1" applyBorder="1" applyAlignment="1" applyProtection="1">
      <alignment horizontal="right"/>
    </xf>
    <xf numFmtId="0" fontId="8" fillId="3" borderId="5" xfId="1" applyFont="1" applyFill="1" applyBorder="1" applyAlignment="1" applyProtection="1">
      <alignment horizontal="center"/>
      <protection locked="0"/>
    </xf>
    <xf numFmtId="0" fontId="2" fillId="2" borderId="9" xfId="1" applyFont="1" applyBorder="1" applyAlignment="1" applyProtection="1">
      <alignment horizontal="right"/>
    </xf>
    <xf numFmtId="0" fontId="8" fillId="3" borderId="10" xfId="1" applyFont="1" applyFill="1" applyBorder="1" applyAlignment="1" applyProtection="1">
      <alignment horizontal="center"/>
      <protection locked="0"/>
    </xf>
    <xf numFmtId="0" fontId="5" fillId="2" borderId="5" xfId="1" applyFont="1" applyBorder="1" applyAlignment="1" applyProtection="1">
      <alignment horizontal="center"/>
    </xf>
    <xf numFmtId="0" fontId="5" fillId="2" borderId="11" xfId="1" applyFont="1" applyBorder="1" applyAlignment="1" applyProtection="1">
      <alignment horizontal="center"/>
    </xf>
    <xf numFmtId="0" fontId="5" fillId="2" borderId="12" xfId="1" applyFont="1" applyBorder="1" applyAlignment="1" applyProtection="1">
      <alignment horizontal="center"/>
    </xf>
    <xf numFmtId="0" fontId="5" fillId="2" borderId="13" xfId="1" applyFont="1" applyBorder="1" applyAlignment="1" applyProtection="1">
      <alignment horizontal="center"/>
    </xf>
    <xf numFmtId="0" fontId="2" fillId="2" borderId="14" xfId="1" applyFont="1" applyBorder="1" applyAlignment="1" applyProtection="1">
      <alignment horizontal="center"/>
    </xf>
    <xf numFmtId="0" fontId="8" fillId="3" borderId="15" xfId="1" applyFont="1" applyFill="1" applyBorder="1" applyAlignment="1" applyProtection="1">
      <alignment horizontal="center"/>
      <protection locked="0"/>
    </xf>
    <xf numFmtId="167" fontId="2" fillId="2" borderId="12" xfId="1" applyNumberFormat="1" applyFont="1" applyBorder="1" applyAlignment="1" applyProtection="1">
      <alignment horizontal="center"/>
    </xf>
    <xf numFmtId="0" fontId="8" fillId="3" borderId="16" xfId="1" applyFont="1" applyFill="1" applyBorder="1" applyAlignment="1" applyProtection="1">
      <alignment horizontal="center"/>
      <protection locked="0"/>
    </xf>
    <xf numFmtId="0" fontId="2" fillId="2" borderId="10" xfId="1" applyFont="1" applyBorder="1" applyAlignment="1" applyProtection="1">
      <alignment horizontal="center"/>
    </xf>
    <xf numFmtId="0" fontId="8" fillId="3" borderId="9" xfId="1" applyFont="1" applyFill="1" applyBorder="1" applyAlignment="1" applyProtection="1">
      <alignment horizontal="center"/>
      <protection locked="0"/>
    </xf>
    <xf numFmtId="167" fontId="2" fillId="2" borderId="17" xfId="1" applyNumberFormat="1" applyFont="1" applyBorder="1" applyAlignment="1" applyProtection="1">
      <alignment horizontal="center"/>
    </xf>
    <xf numFmtId="0" fontId="8" fillId="3" borderId="0" xfId="1" applyFont="1" applyFill="1" applyBorder="1" applyAlignment="1" applyProtection="1">
      <alignment horizontal="center"/>
      <protection locked="0"/>
    </xf>
    <xf numFmtId="0" fontId="2" fillId="2" borderId="0" xfId="1" applyFont="1" applyFill="1" applyBorder="1" applyProtection="1"/>
    <xf numFmtId="0" fontId="2" fillId="2" borderId="18" xfId="1" applyFont="1" applyBorder="1" applyAlignment="1" applyProtection="1">
      <alignment horizontal="center"/>
    </xf>
    <xf numFmtId="0" fontId="8" fillId="3" borderId="19" xfId="1" applyFont="1" applyFill="1" applyBorder="1" applyAlignment="1" applyProtection="1">
      <alignment horizontal="center"/>
      <protection locked="0"/>
    </xf>
    <xf numFmtId="167" fontId="2" fillId="2" borderId="20" xfId="1" applyNumberFormat="1" applyFont="1" applyBorder="1" applyAlignment="1" applyProtection="1">
      <alignment horizontal="center"/>
    </xf>
    <xf numFmtId="0" fontId="8" fillId="3" borderId="21" xfId="1" applyFont="1" applyFill="1" applyBorder="1" applyAlignment="1" applyProtection="1">
      <alignment horizontal="center"/>
      <protection locked="0"/>
    </xf>
    <xf numFmtId="0" fontId="2" fillId="2" borderId="10" xfId="1" applyFont="1" applyBorder="1" applyAlignment="1" applyProtection="1">
      <alignment horizontal="right"/>
    </xf>
    <xf numFmtId="1" fontId="5" fillId="4" borderId="22" xfId="1" applyNumberFormat="1" applyFont="1" applyFill="1" applyBorder="1" applyAlignment="1" applyProtection="1">
      <alignment horizontal="center"/>
    </xf>
    <xf numFmtId="167" fontId="5" fillId="4" borderId="23" xfId="1" applyNumberFormat="1" applyFont="1" applyFill="1" applyBorder="1" applyAlignment="1" applyProtection="1">
      <alignment horizontal="center"/>
    </xf>
    <xf numFmtId="1" fontId="5" fillId="4" borderId="24" xfId="1" applyNumberFormat="1" applyFont="1" applyFill="1" applyBorder="1" applyAlignment="1" applyProtection="1">
      <alignment horizontal="center"/>
    </xf>
    <xf numFmtId="0" fontId="2" fillId="2" borderId="6" xfId="1" applyFont="1" applyBorder="1" applyAlignment="1" applyProtection="1">
      <alignment horizontal="right"/>
    </xf>
    <xf numFmtId="0" fontId="8" fillId="3" borderId="25" xfId="1" applyFont="1" applyFill="1" applyBorder="1" applyAlignment="1" applyProtection="1">
      <alignment horizontal="center"/>
      <protection locked="0"/>
    </xf>
    <xf numFmtId="0" fontId="2" fillId="2" borderId="26" xfId="1" applyFont="1" applyBorder="1" applyAlignment="1" applyProtection="1">
      <alignment horizontal="right"/>
    </xf>
    <xf numFmtId="2" fontId="2" fillId="4" borderId="27" xfId="1" applyNumberFormat="1" applyFont="1" applyFill="1" applyBorder="1" applyAlignment="1" applyProtection="1">
      <alignment horizontal="center"/>
    </xf>
    <xf numFmtId="0" fontId="2" fillId="2" borderId="0" xfId="1" applyFont="1" applyFill="1" applyBorder="1" applyAlignment="1" applyProtection="1">
      <alignment horizontal="center"/>
    </xf>
    <xf numFmtId="2" fontId="2" fillId="5" borderId="27" xfId="1" applyNumberFormat="1" applyFont="1" applyFill="1" applyBorder="1" applyAlignment="1" applyProtection="1">
      <alignment horizontal="center"/>
    </xf>
    <xf numFmtId="2" fontId="2" fillId="2" borderId="0" xfId="1" applyNumberFormat="1" applyFont="1" applyFill="1" applyBorder="1" applyAlignment="1" applyProtection="1">
      <alignment horizontal="center"/>
    </xf>
    <xf numFmtId="2" fontId="2" fillId="4" borderId="29" xfId="1" applyNumberFormat="1" applyFont="1" applyFill="1" applyBorder="1" applyAlignment="1" applyProtection="1">
      <alignment horizontal="center"/>
    </xf>
    <xf numFmtId="0" fontId="8" fillId="3" borderId="27" xfId="1" applyFont="1" applyFill="1" applyBorder="1" applyAlignment="1" applyProtection="1">
      <alignment horizontal="center"/>
      <protection locked="0"/>
    </xf>
    <xf numFmtId="1" fontId="2" fillId="2" borderId="0" xfId="1" applyNumberFormat="1" applyFont="1" applyFill="1" applyBorder="1" applyAlignment="1" applyProtection="1">
      <alignment horizontal="center"/>
    </xf>
    <xf numFmtId="0" fontId="2" fillId="2" borderId="32" xfId="1" applyFont="1" applyBorder="1" applyAlignment="1" applyProtection="1">
      <alignment horizontal="right"/>
    </xf>
    <xf numFmtId="2" fontId="2" fillId="4" borderId="33" xfId="1" applyNumberFormat="1" applyFont="1" applyFill="1" applyBorder="1" applyAlignment="1" applyProtection="1">
      <alignment horizontal="center"/>
    </xf>
    <xf numFmtId="167" fontId="2" fillId="2" borderId="0" xfId="1" applyNumberFormat="1" applyFont="1" applyFill="1" applyBorder="1" applyAlignment="1" applyProtection="1">
      <alignment horizontal="center"/>
    </xf>
    <xf numFmtId="0" fontId="2" fillId="2" borderId="19" xfId="1" applyFont="1" applyBorder="1" applyAlignment="1" applyProtection="1">
      <alignment horizontal="right"/>
    </xf>
    <xf numFmtId="167" fontId="5" fillId="5" borderId="25" xfId="1" applyNumberFormat="1" applyFont="1" applyFill="1" applyBorder="1" applyAlignment="1" applyProtection="1">
      <alignment horizontal="center"/>
    </xf>
    <xf numFmtId="10" fontId="2" fillId="4" borderId="27" xfId="1" applyNumberFormat="1" applyFont="1" applyFill="1" applyBorder="1" applyAlignment="1" applyProtection="1">
      <alignment horizontal="center"/>
    </xf>
    <xf numFmtId="0" fontId="2" fillId="5" borderId="29" xfId="1" applyFont="1" applyFill="1" applyBorder="1" applyAlignment="1" applyProtection="1">
      <alignment horizontal="center"/>
    </xf>
    <xf numFmtId="0" fontId="5" fillId="2" borderId="0" xfId="1" quotePrefix="1" applyFont="1" applyAlignment="1" applyProtection="1">
      <alignment horizontal="left"/>
    </xf>
    <xf numFmtId="0" fontId="2" fillId="2" borderId="0" xfId="1" quotePrefix="1" applyFont="1" applyAlignment="1" applyProtection="1">
      <alignment horizontal="left"/>
    </xf>
    <xf numFmtId="168" fontId="7" fillId="3" borderId="0" xfId="1" applyNumberFormat="1" applyFont="1" applyFill="1" applyAlignment="1" applyProtection="1">
      <alignment horizontal="center"/>
      <protection locked="0"/>
    </xf>
    <xf numFmtId="0" fontId="2" fillId="2" borderId="0" xfId="1" applyFont="1" applyAlignment="1" applyProtection="1">
      <alignment horizontal="center"/>
    </xf>
    <xf numFmtId="169" fontId="7" fillId="3" borderId="0" xfId="1" applyNumberFormat="1" applyFont="1" applyFill="1" applyAlignment="1" applyProtection="1">
      <alignment horizontal="center"/>
      <protection locked="0"/>
    </xf>
    <xf numFmtId="2" fontId="5" fillId="2" borderId="34" xfId="1" applyNumberFormat="1" applyFont="1" applyBorder="1" applyAlignment="1" applyProtection="1">
      <alignment horizontal="center"/>
    </xf>
    <xf numFmtId="0" fontId="5" fillId="2" borderId="34" xfId="1" applyFont="1" applyBorder="1" applyAlignment="1" applyProtection="1">
      <alignment horizontal="center"/>
    </xf>
    <xf numFmtId="0" fontId="2" fillId="2" borderId="34" xfId="1" applyFont="1" applyBorder="1" applyAlignment="1" applyProtection="1">
      <alignment horizontal="center"/>
    </xf>
    <xf numFmtId="0" fontId="8" fillId="3" borderId="4" xfId="1" applyFont="1" applyFill="1" applyBorder="1" applyAlignment="1" applyProtection="1">
      <alignment horizontal="center"/>
      <protection locked="0"/>
    </xf>
    <xf numFmtId="2" fontId="2" fillId="2" borderId="4" xfId="1" applyNumberFormat="1" applyFont="1" applyBorder="1" applyAlignment="1" applyProtection="1">
      <alignment horizontal="center"/>
    </xf>
    <xf numFmtId="10" fontId="2" fillId="2" borderId="34" xfId="1" applyNumberFormat="1" applyFont="1" applyBorder="1" applyAlignment="1" applyProtection="1">
      <alignment horizontal="center" vertical="center"/>
    </xf>
    <xf numFmtId="0" fontId="2" fillId="2" borderId="35" xfId="1" applyFont="1" applyBorder="1" applyAlignment="1" applyProtection="1">
      <alignment horizontal="center"/>
    </xf>
    <xf numFmtId="2" fontId="2" fillId="2" borderId="9" xfId="1" applyNumberFormat="1" applyFont="1" applyBorder="1" applyAlignment="1" applyProtection="1">
      <alignment horizontal="center"/>
    </xf>
    <xf numFmtId="10" fontId="2" fillId="2" borderId="35" xfId="1" applyNumberFormat="1" applyFont="1" applyBorder="1" applyAlignment="1" applyProtection="1">
      <alignment horizontal="center" vertical="center"/>
    </xf>
    <xf numFmtId="0" fontId="2" fillId="2" borderId="36" xfId="1" applyFont="1" applyBorder="1" applyAlignment="1" applyProtection="1">
      <alignment horizontal="center"/>
    </xf>
    <xf numFmtId="0" fontId="8" fillId="3" borderId="30" xfId="1" applyFont="1" applyFill="1" applyBorder="1" applyAlignment="1" applyProtection="1">
      <alignment horizontal="center"/>
      <protection locked="0"/>
    </xf>
    <xf numFmtId="2" fontId="2" fillId="2" borderId="30" xfId="1" applyNumberFormat="1" applyFont="1" applyBorder="1" applyAlignment="1" applyProtection="1">
      <alignment horizontal="center"/>
    </xf>
    <xf numFmtId="10" fontId="2" fillId="2" borderId="36" xfId="1" applyNumberFormat="1" applyFont="1" applyBorder="1" applyAlignment="1" applyProtection="1">
      <alignment horizontal="center" vertical="center"/>
    </xf>
    <xf numFmtId="0" fontId="2" fillId="2" borderId="30" xfId="1" applyFont="1" applyBorder="1" applyAlignment="1" applyProtection="1">
      <alignment horizontal="right"/>
    </xf>
    <xf numFmtId="0" fontId="7" fillId="2" borderId="37" xfId="1" applyFont="1" applyBorder="1" applyAlignment="1" applyProtection="1">
      <alignment horizontal="center"/>
    </xf>
    <xf numFmtId="0" fontId="2" fillId="2" borderId="0" xfId="1" quotePrefix="1" applyFont="1" applyBorder="1" applyAlignment="1" applyProtection="1">
      <alignment horizontal="center"/>
    </xf>
    <xf numFmtId="0" fontId="2" fillId="2" borderId="0" xfId="1" applyFont="1" applyBorder="1" applyAlignment="1" applyProtection="1">
      <alignment horizontal="center"/>
    </xf>
    <xf numFmtId="0" fontId="2" fillId="2" borderId="38" xfId="1" applyFont="1" applyBorder="1" applyAlignment="1" applyProtection="1">
      <alignment horizontal="right"/>
    </xf>
    <xf numFmtId="10" fontId="7" fillId="5" borderId="18" xfId="1" applyNumberFormat="1" applyFont="1" applyFill="1" applyBorder="1" applyAlignment="1" applyProtection="1">
      <alignment horizontal="center"/>
    </xf>
    <xf numFmtId="0" fontId="2" fillId="2" borderId="27" xfId="1" applyFont="1" applyBorder="1" applyAlignment="1" applyProtection="1">
      <alignment horizontal="right"/>
    </xf>
    <xf numFmtId="10" fontId="7" fillId="4" borderId="39" xfId="1" applyNumberFormat="1" applyFont="1" applyFill="1" applyBorder="1" applyAlignment="1" applyProtection="1">
      <alignment horizontal="center"/>
    </xf>
    <xf numFmtId="2" fontId="2" fillId="2" borderId="0" xfId="1" applyNumberFormat="1" applyFont="1" applyBorder="1" applyAlignment="1" applyProtection="1">
      <alignment horizontal="center"/>
    </xf>
    <xf numFmtId="0" fontId="2" fillId="2" borderId="29" xfId="1" applyFont="1" applyBorder="1" applyAlignment="1" applyProtection="1">
      <alignment horizontal="right"/>
    </xf>
    <xf numFmtId="0" fontId="7" fillId="5" borderId="40" xfId="1" applyFont="1" applyFill="1" applyBorder="1" applyAlignment="1" applyProtection="1">
      <alignment horizontal="center"/>
    </xf>
    <xf numFmtId="0" fontId="2" fillId="2" borderId="0" xfId="1" applyFont="1" applyBorder="1" applyProtection="1"/>
    <xf numFmtId="0" fontId="2" fillId="2" borderId="0" xfId="1" applyFont="1" applyFill="1" applyBorder="1" applyAlignment="1" applyProtection="1">
      <alignment horizontal="right"/>
    </xf>
    <xf numFmtId="0" fontId="5" fillId="2" borderId="0" xfId="1" applyFont="1" applyFill="1" applyBorder="1" applyAlignment="1" applyProtection="1">
      <alignment horizontal="center"/>
    </xf>
    <xf numFmtId="0" fontId="5" fillId="2" borderId="0" xfId="1" applyFont="1" applyAlignment="1">
      <alignment horizontal="right"/>
    </xf>
    <xf numFmtId="0" fontId="2" fillId="2" borderId="0" xfId="1" quotePrefix="1" applyFont="1" applyBorder="1" applyAlignment="1">
      <alignment horizontal="right"/>
    </xf>
    <xf numFmtId="0" fontId="2" fillId="2" borderId="0" xfId="1" applyFont="1" applyBorder="1" applyAlignment="1"/>
    <xf numFmtId="170" fontId="7" fillId="2" borderId="0" xfId="1" applyNumberFormat="1" applyFont="1" applyFill="1" applyBorder="1" applyAlignment="1">
      <alignment horizontal="center"/>
    </xf>
    <xf numFmtId="0" fontId="3" fillId="2" borderId="31" xfId="1" applyFont="1" applyFill="1" applyBorder="1" applyAlignment="1" applyProtection="1">
      <alignment horizontal="right" vertical="center" wrapText="1"/>
    </xf>
    <xf numFmtId="0" fontId="2" fillId="2" borderId="31" xfId="1" applyFont="1" applyBorder="1" applyProtection="1"/>
    <xf numFmtId="0" fontId="5" fillId="2" borderId="0" xfId="1" applyFont="1" applyBorder="1" applyAlignment="1" applyProtection="1">
      <alignment horizontal="center"/>
    </xf>
    <xf numFmtId="0" fontId="5" fillId="2" borderId="0" xfId="1" applyFont="1" applyBorder="1" applyAlignment="1" applyProtection="1">
      <alignment horizontal="right"/>
    </xf>
    <xf numFmtId="0" fontId="2" fillId="2" borderId="21" xfId="1" quotePrefix="1" applyFont="1" applyBorder="1" applyAlignment="1" applyProtection="1">
      <protection locked="0"/>
    </xf>
    <xf numFmtId="0" fontId="2" fillId="2" borderId="0" xfId="1" quotePrefix="1" applyFont="1" applyBorder="1" applyAlignment="1" applyProtection="1">
      <protection locked="0"/>
    </xf>
    <xf numFmtId="0" fontId="2" fillId="2" borderId="21" xfId="1" applyFont="1" applyBorder="1" applyProtection="1">
      <protection locked="0"/>
    </xf>
    <xf numFmtId="0" fontId="2" fillId="2" borderId="21" xfId="1" applyFont="1" applyBorder="1" applyAlignment="1" applyProtection="1"/>
    <xf numFmtId="0" fontId="5" fillId="2" borderId="41" xfId="1" applyFont="1" applyBorder="1" applyAlignment="1" applyProtection="1">
      <protection locked="0"/>
    </xf>
    <xf numFmtId="0" fontId="5" fillId="2" borderId="0" xfId="1" applyFont="1" applyBorder="1" applyAlignment="1" applyProtection="1">
      <protection locked="0"/>
    </xf>
    <xf numFmtId="0" fontId="2" fillId="2" borderId="41" xfId="1" applyFont="1" applyBorder="1" applyProtection="1">
      <protection locked="0"/>
    </xf>
    <xf numFmtId="0" fontId="2" fillId="2" borderId="41" xfId="1" applyFont="1" applyBorder="1" applyAlignment="1" applyProtection="1"/>
    <xf numFmtId="0" fontId="3" fillId="2" borderId="4" xfId="1" applyFont="1" applyFill="1" applyBorder="1" applyAlignment="1" applyProtection="1">
      <alignment horizontal="left" vertical="center" wrapText="1"/>
    </xf>
    <xf numFmtId="0" fontId="3" fillId="2" borderId="5" xfId="1" applyFont="1" applyFill="1" applyBorder="1" applyAlignment="1" applyProtection="1">
      <alignment horizontal="left" vertical="center" wrapText="1"/>
    </xf>
    <xf numFmtId="0" fontId="3" fillId="2" borderId="30" xfId="1" applyFont="1" applyFill="1" applyBorder="1" applyAlignment="1" applyProtection="1">
      <alignment horizontal="left" vertical="center" wrapText="1"/>
    </xf>
    <xf numFmtId="0" fontId="3" fillId="2" borderId="37" xfId="1" applyFont="1" applyFill="1" applyBorder="1" applyAlignment="1" applyProtection="1">
      <alignment horizontal="left" vertical="center" wrapText="1"/>
    </xf>
    <xf numFmtId="0" fontId="5" fillId="2" borderId="0" xfId="1" quotePrefix="1" applyFont="1" applyBorder="1" applyAlignment="1">
      <alignment horizontal="center"/>
    </xf>
    <xf numFmtId="0" fontId="5" fillId="2" borderId="28" xfId="1" applyFont="1" applyBorder="1" applyAlignment="1" applyProtection="1">
      <alignment horizontal="center"/>
    </xf>
    <xf numFmtId="0" fontId="5" fillId="2" borderId="28" xfId="1" applyFont="1" applyBorder="1" applyAlignment="1" applyProtection="1">
      <alignment horizontal="center" vertical="center"/>
    </xf>
    <xf numFmtId="0" fontId="5" fillId="2" borderId="0" xfId="1" applyFont="1" applyBorder="1" applyAlignment="1" applyProtection="1">
      <alignment horizontal="center" vertical="center"/>
    </xf>
    <xf numFmtId="0" fontId="5" fillId="2" borderId="31" xfId="1" applyFont="1" applyBorder="1" applyAlignment="1" applyProtection="1">
      <alignment horizontal="center" vertical="center"/>
    </xf>
    <xf numFmtId="2" fontId="8" fillId="3" borderId="4" xfId="1" applyNumberFormat="1" applyFont="1" applyFill="1" applyBorder="1" applyAlignment="1" applyProtection="1">
      <alignment horizontal="center" vertical="center"/>
      <protection locked="0"/>
    </xf>
    <xf numFmtId="2" fontId="8" fillId="3" borderId="9" xfId="1" applyNumberFormat="1" applyFont="1" applyFill="1" applyBorder="1" applyAlignment="1" applyProtection="1">
      <alignment horizontal="center" vertical="center"/>
      <protection locked="0"/>
    </xf>
    <xf numFmtId="2" fontId="8" fillId="3" borderId="30" xfId="1" applyNumberFormat="1" applyFont="1" applyFill="1" applyBorder="1" applyAlignment="1" applyProtection="1">
      <alignment horizontal="center" vertical="center"/>
      <protection locked="0"/>
    </xf>
    <xf numFmtId="2" fontId="8" fillId="3" borderId="34" xfId="1" applyNumberFormat="1" applyFont="1" applyFill="1" applyBorder="1" applyAlignment="1" applyProtection="1">
      <alignment horizontal="center" vertical="center"/>
      <protection locked="0"/>
    </xf>
    <xf numFmtId="2" fontId="8" fillId="3" borderId="35" xfId="1" applyNumberFormat="1" applyFont="1" applyFill="1" applyBorder="1" applyAlignment="1" applyProtection="1">
      <alignment horizontal="center" vertical="center"/>
      <protection locked="0"/>
    </xf>
    <xf numFmtId="2" fontId="8" fillId="3" borderId="36" xfId="1" applyNumberFormat="1" applyFont="1" applyFill="1" applyBorder="1" applyAlignment="1" applyProtection="1">
      <alignment horizontal="center" vertical="center"/>
      <protection locked="0"/>
    </xf>
    <xf numFmtId="0" fontId="5" fillId="2" borderId="30" xfId="1" applyFont="1" applyBorder="1" applyAlignment="1" applyProtection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5" fillId="2" borderId="6" xfId="1" applyFont="1" applyBorder="1" applyAlignment="1" applyProtection="1">
      <alignment horizontal="center"/>
    </xf>
    <xf numFmtId="0" fontId="5" fillId="2" borderId="7" xfId="1" applyFont="1" applyBorder="1" applyAlignment="1" applyProtection="1">
      <alignment horizontal="center"/>
    </xf>
    <xf numFmtId="0" fontId="5" fillId="2" borderId="8" xfId="1" applyFont="1" applyBorder="1" applyAlignment="1" applyProtection="1">
      <alignment horizontal="center"/>
    </xf>
    <xf numFmtId="0" fontId="3" fillId="2" borderId="28" xfId="1" applyFont="1" applyFill="1" applyBorder="1" applyAlignment="1" applyProtection="1">
      <alignment horizontal="left" vertical="center" wrapText="1"/>
    </xf>
    <xf numFmtId="0" fontId="3" fillId="2" borderId="31" xfId="1" applyFont="1" applyFill="1" applyBorder="1" applyAlignment="1" applyProtection="1">
      <alignment horizontal="left" vertical="center" wrapText="1"/>
    </xf>
    <xf numFmtId="0" fontId="3" fillId="2" borderId="1" xfId="1" applyFont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7" fillId="3" borderId="0" xfId="2" applyFont="1" applyFill="1" applyAlignment="1" applyProtection="1">
      <alignment horizontal="left"/>
      <protection locked="0"/>
    </xf>
    <xf numFmtId="0" fontId="8" fillId="3" borderId="0" xfId="2" applyFont="1" applyFill="1" applyAlignment="1" applyProtection="1">
      <alignment horizontal="left"/>
      <protection locked="0"/>
    </xf>
    <xf numFmtId="0" fontId="8" fillId="3" borderId="0" xfId="2" quotePrefix="1" applyFont="1" applyFill="1" applyAlignment="1" applyProtection="1">
      <alignment horizontal="left"/>
      <protection locked="0"/>
    </xf>
    <xf numFmtId="0" fontId="7" fillId="3" borderId="0" xfId="1" applyFont="1" applyFill="1" applyAlignment="1" applyProtection="1">
      <alignment horizontal="left"/>
      <protection locked="0"/>
    </xf>
    <xf numFmtId="0" fontId="8" fillId="3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Normal 2" xfId="1"/>
    <cellStyle name="Normal 3" xfId="2"/>
    <cellStyle name="Percent 2" xfId="3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6</xdr:col>
      <xdr:colOff>1957614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15806963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88"/>
  <sheetViews>
    <sheetView tabSelected="1" view="pageBreakPreview" topLeftCell="A7" zoomScale="70" zoomScaleNormal="75" zoomScaleSheetLayoutView="70" zoomScalePageLayoutView="75" workbookViewId="0">
      <selection activeCell="C24" sqref="C24"/>
    </sheetView>
  </sheetViews>
  <sheetFormatPr defaultRowHeight="18.75" x14ac:dyDescent="0.3"/>
  <cols>
    <col min="1" max="1" width="56.85546875" style="1" customWidth="1"/>
    <col min="2" max="2" width="22.140625" style="1" customWidth="1"/>
    <col min="3" max="3" width="41.140625" style="1" customWidth="1"/>
    <col min="4" max="4" width="26.85546875" style="1" customWidth="1"/>
    <col min="5" max="5" width="30.7109375" style="1" customWidth="1"/>
    <col min="6" max="7" width="30.5703125" style="1" customWidth="1"/>
    <col min="8" max="8" width="25.28515625" style="1" customWidth="1"/>
    <col min="9" max="9" width="24.85546875" style="1" customWidth="1"/>
    <col min="10" max="10" width="30.42578125" style="1" customWidth="1"/>
    <col min="11" max="11" width="22.28515625" style="1" customWidth="1"/>
    <col min="12" max="16384" width="9.140625" style="1"/>
  </cols>
  <sheetData>
    <row r="15" spans="1:8" ht="19.5" thickBot="1" x14ac:dyDescent="0.35"/>
    <row r="16" spans="1:8" ht="19.5" thickBot="1" x14ac:dyDescent="0.35">
      <c r="A16" s="140" t="s">
        <v>0</v>
      </c>
      <c r="B16" s="141"/>
      <c r="C16" s="141"/>
      <c r="D16" s="141"/>
      <c r="E16" s="141"/>
      <c r="F16" s="141"/>
      <c r="G16" s="141"/>
      <c r="H16" s="142"/>
    </row>
    <row r="17" spans="1:14" x14ac:dyDescent="0.3">
      <c r="A17" s="2" t="s">
        <v>1</v>
      </c>
      <c r="B17" s="2"/>
    </row>
    <row r="18" spans="1:14" ht="26.25" x14ac:dyDescent="0.4">
      <c r="A18" s="3" t="s">
        <v>2</v>
      </c>
      <c r="B18" s="143" t="s">
        <v>3</v>
      </c>
      <c r="C18" s="143"/>
      <c r="D18" s="143"/>
      <c r="E18" s="143"/>
    </row>
    <row r="19" spans="1:14" ht="26.25" x14ac:dyDescent="0.4">
      <c r="A19" s="3" t="s">
        <v>4</v>
      </c>
      <c r="B19" s="144" t="s">
        <v>5</v>
      </c>
      <c r="C19" s="144"/>
      <c r="D19" s="4"/>
      <c r="E19" s="4"/>
    </row>
    <row r="20" spans="1:14" ht="26.25" x14ac:dyDescent="0.4">
      <c r="A20" s="3" t="s">
        <v>6</v>
      </c>
      <c r="B20" s="5" t="s">
        <v>63</v>
      </c>
      <c r="C20" s="4"/>
      <c r="D20" s="4"/>
      <c r="E20" s="4"/>
    </row>
    <row r="21" spans="1:14" ht="26.25" x14ac:dyDescent="0.4">
      <c r="A21" s="3" t="s">
        <v>7</v>
      </c>
      <c r="B21" s="145" t="s">
        <v>64</v>
      </c>
      <c r="C21" s="145"/>
      <c r="D21" s="145"/>
      <c r="E21" s="145"/>
      <c r="F21" s="145"/>
      <c r="G21" s="145"/>
      <c r="H21" s="145"/>
    </row>
    <row r="22" spans="1:14" ht="26.25" x14ac:dyDescent="0.4">
      <c r="A22" s="3" t="s">
        <v>8</v>
      </c>
      <c r="B22" s="6" t="s">
        <v>84</v>
      </c>
      <c r="C22" s="4"/>
      <c r="D22" s="4"/>
      <c r="E22" s="4"/>
    </row>
    <row r="23" spans="1:14" ht="26.25" x14ac:dyDescent="0.4">
      <c r="A23" s="3" t="s">
        <v>9</v>
      </c>
      <c r="B23" s="7" t="s">
        <v>85</v>
      </c>
      <c r="C23" s="4"/>
      <c r="D23" s="4"/>
      <c r="E23" s="4"/>
    </row>
    <row r="24" spans="1:14" x14ac:dyDescent="0.3">
      <c r="A24" s="3"/>
      <c r="B24" s="8"/>
    </row>
    <row r="25" spans="1:14" x14ac:dyDescent="0.3">
      <c r="A25" s="9" t="s">
        <v>10</v>
      </c>
      <c r="B25" s="8"/>
    </row>
    <row r="26" spans="1:14" ht="26.25" x14ac:dyDescent="0.4">
      <c r="A26" s="10" t="s">
        <v>11</v>
      </c>
      <c r="B26" s="146" t="s">
        <v>63</v>
      </c>
      <c r="C26" s="146"/>
    </row>
    <row r="27" spans="1:14" ht="26.25" x14ac:dyDescent="0.4">
      <c r="A27" s="11" t="s">
        <v>12</v>
      </c>
      <c r="B27" s="147" t="s">
        <v>65</v>
      </c>
      <c r="C27" s="147"/>
    </row>
    <row r="28" spans="1:14" ht="27" thickBot="1" x14ac:dyDescent="0.45">
      <c r="A28" s="11" t="s">
        <v>13</v>
      </c>
      <c r="B28" s="12">
        <v>99.84</v>
      </c>
    </row>
    <row r="29" spans="1:14" s="14" customFormat="1" ht="27" thickBot="1" x14ac:dyDescent="0.45">
      <c r="A29" s="11" t="s">
        <v>14</v>
      </c>
      <c r="B29" s="13">
        <v>0</v>
      </c>
      <c r="C29" s="132" t="s">
        <v>15</v>
      </c>
      <c r="D29" s="133"/>
      <c r="E29" s="133"/>
      <c r="F29" s="133"/>
      <c r="G29" s="134"/>
      <c r="I29" s="15"/>
      <c r="J29" s="15"/>
      <c r="K29" s="15"/>
      <c r="L29" s="15"/>
    </row>
    <row r="30" spans="1:14" s="14" customFormat="1" ht="19.5" thickBot="1" x14ac:dyDescent="0.35">
      <c r="A30" s="11" t="s">
        <v>16</v>
      </c>
      <c r="B30" s="16">
        <f>B28-B29</f>
        <v>99.84</v>
      </c>
      <c r="C30" s="17"/>
      <c r="D30" s="17"/>
      <c r="E30" s="17"/>
      <c r="F30" s="17"/>
      <c r="G30" s="17"/>
      <c r="I30" s="15"/>
      <c r="J30" s="15"/>
      <c r="K30" s="15"/>
      <c r="L30" s="15"/>
    </row>
    <row r="31" spans="1:14" s="14" customFormat="1" ht="27" thickBot="1" x14ac:dyDescent="0.45">
      <c r="A31" s="11" t="s">
        <v>17</v>
      </c>
      <c r="B31" s="18">
        <v>1</v>
      </c>
      <c r="C31" s="132" t="s">
        <v>18</v>
      </c>
      <c r="D31" s="133"/>
      <c r="E31" s="133"/>
      <c r="F31" s="133"/>
      <c r="G31" s="134"/>
      <c r="H31" s="19"/>
      <c r="I31" s="15"/>
      <c r="J31" s="15"/>
      <c r="K31" s="15"/>
      <c r="L31" s="15"/>
    </row>
    <row r="32" spans="1:14" s="14" customFormat="1" ht="27" thickBot="1" x14ac:dyDescent="0.45">
      <c r="A32" s="11" t="s">
        <v>19</v>
      </c>
      <c r="B32" s="18">
        <v>1</v>
      </c>
      <c r="C32" s="132" t="s">
        <v>20</v>
      </c>
      <c r="D32" s="133"/>
      <c r="E32" s="133"/>
      <c r="F32" s="133"/>
      <c r="G32" s="134"/>
      <c r="H32" s="19"/>
      <c r="I32" s="15"/>
      <c r="J32" s="15"/>
      <c r="K32" s="15"/>
      <c r="L32" s="20"/>
      <c r="M32" s="20"/>
      <c r="N32" s="21"/>
    </row>
    <row r="33" spans="1:14" s="14" customFormat="1" ht="17.25" customHeight="1" x14ac:dyDescent="0.3">
      <c r="A33" s="11"/>
      <c r="B33" s="22"/>
      <c r="C33" s="23"/>
      <c r="D33" s="23"/>
      <c r="E33" s="23"/>
      <c r="F33" s="23"/>
      <c r="G33" s="23"/>
      <c r="H33" s="23"/>
      <c r="I33" s="15"/>
      <c r="J33" s="15"/>
      <c r="K33" s="15"/>
      <c r="L33" s="20"/>
      <c r="M33" s="20"/>
      <c r="N33" s="21"/>
    </row>
    <row r="34" spans="1:14" s="14" customFormat="1" x14ac:dyDescent="0.3">
      <c r="A34" s="11" t="s">
        <v>21</v>
      </c>
      <c r="B34" s="24">
        <f>B31/B32</f>
        <v>1</v>
      </c>
      <c r="C34" s="1" t="s">
        <v>22</v>
      </c>
      <c r="D34" s="1"/>
      <c r="E34" s="1"/>
      <c r="F34" s="1"/>
      <c r="G34" s="1"/>
      <c r="I34" s="15"/>
      <c r="J34" s="15"/>
      <c r="K34" s="15"/>
      <c r="L34" s="20"/>
      <c r="M34" s="20"/>
      <c r="N34" s="21"/>
    </row>
    <row r="35" spans="1:14" s="14" customFormat="1" ht="19.5" thickBot="1" x14ac:dyDescent="0.35">
      <c r="A35" s="11"/>
      <c r="B35" s="25"/>
      <c r="G35" s="1"/>
      <c r="I35" s="15"/>
      <c r="J35" s="15"/>
      <c r="K35" s="15"/>
      <c r="L35" s="20"/>
      <c r="M35" s="20"/>
      <c r="N35" s="21"/>
    </row>
    <row r="36" spans="1:14" s="14" customFormat="1" ht="27" thickBot="1" x14ac:dyDescent="0.45">
      <c r="A36" s="26" t="s">
        <v>23</v>
      </c>
      <c r="B36" s="27">
        <v>50</v>
      </c>
      <c r="C36" s="1"/>
      <c r="D36" s="135" t="s">
        <v>24</v>
      </c>
      <c r="E36" s="136"/>
      <c r="F36" s="137" t="s">
        <v>25</v>
      </c>
      <c r="G36" s="136"/>
      <c r="J36" s="15"/>
      <c r="K36" s="15"/>
      <c r="L36" s="20"/>
      <c r="M36" s="20"/>
      <c r="N36" s="21"/>
    </row>
    <row r="37" spans="1:14" s="14" customFormat="1" ht="26.25" x14ac:dyDescent="0.4">
      <c r="A37" s="28" t="s">
        <v>66</v>
      </c>
      <c r="B37" s="29">
        <v>2</v>
      </c>
      <c r="C37" s="30" t="s">
        <v>26</v>
      </c>
      <c r="D37" s="31" t="s">
        <v>27</v>
      </c>
      <c r="E37" s="32" t="s">
        <v>28</v>
      </c>
      <c r="F37" s="33" t="s">
        <v>27</v>
      </c>
      <c r="G37" s="32" t="s">
        <v>28</v>
      </c>
      <c r="J37" s="15"/>
      <c r="K37" s="15"/>
      <c r="L37" s="20"/>
      <c r="M37" s="20"/>
      <c r="N37" s="21"/>
    </row>
    <row r="38" spans="1:14" s="14" customFormat="1" ht="26.25" x14ac:dyDescent="0.4">
      <c r="A38" s="28" t="s">
        <v>67</v>
      </c>
      <c r="B38" s="29">
        <v>100</v>
      </c>
      <c r="C38" s="34">
        <v>1</v>
      </c>
      <c r="D38" s="35">
        <v>0.67600000000000005</v>
      </c>
      <c r="E38" s="36">
        <f>IF(ISBLANK(D38),"-",$D$48/$D$45*D38)</f>
        <v>0.6878132195584451</v>
      </c>
      <c r="F38" s="37">
        <v>0.76300000000000001</v>
      </c>
      <c r="G38" s="36">
        <f>IF(ISBLANK(F38),"-",$D$48/$F$45*F38)</f>
        <v>0.69298400109743963</v>
      </c>
      <c r="J38" s="15"/>
      <c r="K38" s="15"/>
      <c r="L38" s="20"/>
      <c r="M38" s="20"/>
      <c r="N38" s="21"/>
    </row>
    <row r="39" spans="1:14" s="14" customFormat="1" ht="26.25" x14ac:dyDescent="0.4">
      <c r="A39" s="28" t="s">
        <v>68</v>
      </c>
      <c r="B39" s="29">
        <v>1</v>
      </c>
      <c r="C39" s="38">
        <v>2</v>
      </c>
      <c r="D39" s="39">
        <v>0.68400000000000005</v>
      </c>
      <c r="E39" s="40">
        <f>IF(ISBLANK(D39),"-",$D$48/$D$45*D39)</f>
        <v>0.69595302097333789</v>
      </c>
      <c r="F39" s="41">
        <v>0.76</v>
      </c>
      <c r="G39" s="40">
        <f>IF(ISBLANK(F39),"-",$D$48/$F$45*F39)</f>
        <v>0.6902592933604903</v>
      </c>
      <c r="J39" s="15"/>
      <c r="K39" s="15"/>
      <c r="L39" s="20"/>
      <c r="M39" s="20"/>
      <c r="N39" s="21"/>
    </row>
    <row r="40" spans="1:14" ht="26.25" x14ac:dyDescent="0.4">
      <c r="A40" s="28" t="s">
        <v>69</v>
      </c>
      <c r="B40" s="29">
        <v>1</v>
      </c>
      <c r="C40" s="38">
        <v>3</v>
      </c>
      <c r="D40" s="39">
        <v>0.67700000000000005</v>
      </c>
      <c r="E40" s="40">
        <f>IF(ISBLANK(D40),"-",$D$48/$D$45*D40)</f>
        <v>0.68883069473530667</v>
      </c>
      <c r="F40" s="41">
        <v>0.76400000000000001</v>
      </c>
      <c r="G40" s="40">
        <f>IF(ISBLANK(F40),"-",$D$48/$F$45*F40)</f>
        <v>0.69389223700975611</v>
      </c>
      <c r="L40" s="20"/>
      <c r="M40" s="20"/>
      <c r="N40" s="42"/>
    </row>
    <row r="41" spans="1:14" ht="26.25" x14ac:dyDescent="0.4">
      <c r="A41" s="28" t="s">
        <v>70</v>
      </c>
      <c r="B41" s="29">
        <v>1</v>
      </c>
      <c r="C41" s="43">
        <v>4</v>
      </c>
      <c r="D41" s="44"/>
      <c r="E41" s="45" t="str">
        <f>IF(ISBLANK(D41),"-",$D$48/$D$45*D41)</f>
        <v>-</v>
      </c>
      <c r="F41" s="46"/>
      <c r="G41" s="45" t="str">
        <f>IF(ISBLANK(F41),"-",$D$48/$F$45*F41)</f>
        <v>-</v>
      </c>
      <c r="L41" s="20"/>
      <c r="M41" s="20"/>
      <c r="N41" s="42"/>
    </row>
    <row r="42" spans="1:14" ht="27" thickBot="1" x14ac:dyDescent="0.45">
      <c r="A42" s="28" t="s">
        <v>71</v>
      </c>
      <c r="B42" s="29">
        <v>1</v>
      </c>
      <c r="C42" s="47" t="s">
        <v>29</v>
      </c>
      <c r="D42" s="48">
        <f>AVERAGE(D38:D41)</f>
        <v>0.67899999999999994</v>
      </c>
      <c r="E42" s="49">
        <f>AVERAGE(E38:E41)</f>
        <v>0.69086564508902981</v>
      </c>
      <c r="F42" s="50">
        <f>AVERAGE(F38:F41)</f>
        <v>0.76233333333333331</v>
      </c>
      <c r="G42" s="49">
        <f>AVERAGE(G38:G41)</f>
        <v>0.69237851048922872</v>
      </c>
    </row>
    <row r="43" spans="1:14" ht="26.25" x14ac:dyDescent="0.4">
      <c r="A43" s="28" t="s">
        <v>72</v>
      </c>
      <c r="B43" s="41">
        <v>1</v>
      </c>
      <c r="C43" s="51" t="s">
        <v>30</v>
      </c>
      <c r="D43" s="52">
        <v>24.61</v>
      </c>
      <c r="E43" s="42"/>
      <c r="F43" s="52">
        <v>27.57</v>
      </c>
    </row>
    <row r="44" spans="1:14" ht="26.25" x14ac:dyDescent="0.4">
      <c r="A44" s="28" t="s">
        <v>73</v>
      </c>
      <c r="B44" s="41">
        <v>1</v>
      </c>
      <c r="C44" s="53" t="s">
        <v>31</v>
      </c>
      <c r="D44" s="54">
        <f>D43*$B$34</f>
        <v>24.61</v>
      </c>
      <c r="E44" s="55"/>
      <c r="F44" s="54">
        <f>F43*$B$34</f>
        <v>27.57</v>
      </c>
    </row>
    <row r="45" spans="1:14" ht="19.5" thickBot="1" x14ac:dyDescent="0.35">
      <c r="A45" s="28" t="s">
        <v>32</v>
      </c>
      <c r="B45" s="55">
        <f>(B44/B43)*(B42/B41)*(B40/B39)*(B38/B37)*B36</f>
        <v>2500</v>
      </c>
      <c r="C45" s="53" t="s">
        <v>33</v>
      </c>
      <c r="D45" s="56">
        <f>D44*$B$30/100</f>
        <v>24.570624000000002</v>
      </c>
      <c r="E45" s="57"/>
      <c r="F45" s="56">
        <f>F44*$B$30/100</f>
        <v>27.525887999999998</v>
      </c>
    </row>
    <row r="46" spans="1:14" ht="19.5" thickBot="1" x14ac:dyDescent="0.35">
      <c r="A46" s="116" t="s">
        <v>34</v>
      </c>
      <c r="B46" s="138"/>
      <c r="C46" s="53" t="s">
        <v>35</v>
      </c>
      <c r="D46" s="54">
        <f>D45/$B$45</f>
        <v>9.8282496E-3</v>
      </c>
      <c r="E46" s="57"/>
      <c r="F46" s="58">
        <f>F45/$B$45</f>
        <v>1.1010355199999999E-2</v>
      </c>
    </row>
    <row r="47" spans="1:14" ht="27" thickBot="1" x14ac:dyDescent="0.45">
      <c r="A47" s="118"/>
      <c r="B47" s="139"/>
      <c r="C47" s="53" t="s">
        <v>36</v>
      </c>
      <c r="D47" s="59">
        <f>250/250*10/100*10/100</f>
        <v>0.01</v>
      </c>
      <c r="F47" s="60"/>
    </row>
    <row r="48" spans="1:14" x14ac:dyDescent="0.3">
      <c r="C48" s="53" t="s">
        <v>37</v>
      </c>
      <c r="D48" s="56">
        <f>D47*$B$45</f>
        <v>25</v>
      </c>
      <c r="F48" s="60"/>
    </row>
    <row r="49" spans="1:12" ht="19.5" thickBot="1" x14ac:dyDescent="0.35">
      <c r="C49" s="61" t="s">
        <v>38</v>
      </c>
      <c r="D49" s="62">
        <f>D48/B34</f>
        <v>25</v>
      </c>
      <c r="F49" s="63"/>
    </row>
    <row r="50" spans="1:12" x14ac:dyDescent="0.3">
      <c r="C50" s="64" t="s">
        <v>39</v>
      </c>
      <c r="D50" s="65">
        <f>AVERAGE(E38:E41,G38:G41)</f>
        <v>0.69162207778912921</v>
      </c>
      <c r="F50" s="63"/>
    </row>
    <row r="51" spans="1:12" x14ac:dyDescent="0.3">
      <c r="C51" s="53" t="s">
        <v>40</v>
      </c>
      <c r="D51" s="66">
        <f>STDEV(E38:E41,G38:G41)/D50</f>
        <v>4.5686914334482978E-3</v>
      </c>
      <c r="F51" s="63"/>
    </row>
    <row r="52" spans="1:12" ht="19.5" thickBot="1" x14ac:dyDescent="0.35">
      <c r="C52" s="61" t="s">
        <v>41</v>
      </c>
      <c r="D52" s="67">
        <f>COUNT(E38:E41,G38:G41)</f>
        <v>6</v>
      </c>
    </row>
    <row r="54" spans="1:12" x14ac:dyDescent="0.3">
      <c r="A54" s="2" t="s">
        <v>10</v>
      </c>
      <c r="B54" s="68" t="s">
        <v>42</v>
      </c>
    </row>
    <row r="55" spans="1:12" x14ac:dyDescent="0.3">
      <c r="A55" s="1" t="s">
        <v>43</v>
      </c>
      <c r="B55" s="69" t="str">
        <f>B21</f>
        <v>Each mL contains 125mg Paracetamol</v>
      </c>
    </row>
    <row r="56" spans="1:12" ht="26.25" x14ac:dyDescent="0.4">
      <c r="A56" s="11" t="s">
        <v>44</v>
      </c>
      <c r="B56" s="70">
        <v>1</v>
      </c>
      <c r="C56" s="71" t="s">
        <v>45</v>
      </c>
      <c r="D56" s="72">
        <v>125</v>
      </c>
      <c r="E56" s="1" t="str">
        <f>B20</f>
        <v>Paracetamol</v>
      </c>
      <c r="H56" s="71"/>
    </row>
    <row r="57" spans="1:12" ht="19.5" thickBot="1" x14ac:dyDescent="0.35">
      <c r="H57" s="71"/>
    </row>
    <row r="58" spans="1:12" s="14" customFormat="1" ht="27" thickBot="1" x14ac:dyDescent="0.45">
      <c r="A58" s="26" t="s">
        <v>46</v>
      </c>
      <c r="B58" s="27">
        <v>250</v>
      </c>
      <c r="C58" s="1"/>
      <c r="D58" s="73" t="s">
        <v>47</v>
      </c>
      <c r="E58" s="74" t="s">
        <v>26</v>
      </c>
      <c r="F58" s="74" t="s">
        <v>27</v>
      </c>
      <c r="G58" s="74" t="s">
        <v>48</v>
      </c>
      <c r="H58" s="30" t="s">
        <v>49</v>
      </c>
      <c r="L58" s="15"/>
    </row>
    <row r="59" spans="1:12" s="14" customFormat="1" ht="26.25" x14ac:dyDescent="0.4">
      <c r="A59" s="28" t="s">
        <v>74</v>
      </c>
      <c r="B59" s="29">
        <v>10</v>
      </c>
      <c r="C59" s="122" t="s">
        <v>50</v>
      </c>
      <c r="D59" s="125">
        <v>2</v>
      </c>
      <c r="E59" s="75">
        <v>1</v>
      </c>
      <c r="F59" s="76">
        <v>0.68100000000000005</v>
      </c>
      <c r="G59" s="77">
        <f t="shared" ref="G59:G70" si="0">IF(ISBLANK(F59),"-",(F59/$D$50*$D$47*$B$67)*($B$56/$D$59))</f>
        <v>123.08022362749679</v>
      </c>
      <c r="H59" s="78">
        <f>IF(ISBLANK(F59),"-",G59/$D$56)</f>
        <v>0.98464178901997435</v>
      </c>
      <c r="L59" s="15"/>
    </row>
    <row r="60" spans="1:12" s="14" customFormat="1" ht="26.25" x14ac:dyDescent="0.4">
      <c r="A60" s="28" t="s">
        <v>75</v>
      </c>
      <c r="B60" s="29">
        <v>100</v>
      </c>
      <c r="C60" s="123"/>
      <c r="D60" s="126"/>
      <c r="E60" s="79">
        <v>2</v>
      </c>
      <c r="F60" s="39">
        <v>0.67900000000000005</v>
      </c>
      <c r="G60" s="80">
        <f t="shared" si="0"/>
        <v>122.71875454195349</v>
      </c>
      <c r="H60" s="81">
        <f t="shared" ref="H60:H70" si="1">IF(ISBLANK(F60),"-",G60/$D$56)</f>
        <v>0.98175003633562785</v>
      </c>
      <c r="L60" s="15"/>
    </row>
    <row r="61" spans="1:12" s="14" customFormat="1" ht="26.25" x14ac:dyDescent="0.4">
      <c r="A61" s="28" t="s">
        <v>76</v>
      </c>
      <c r="B61" s="29">
        <v>10</v>
      </c>
      <c r="C61" s="123"/>
      <c r="D61" s="126"/>
      <c r="E61" s="79">
        <v>3</v>
      </c>
      <c r="F61" s="39">
        <v>0.68</v>
      </c>
      <c r="G61" s="80">
        <f t="shared" si="0"/>
        <v>122.89948908472515</v>
      </c>
      <c r="H61" s="81">
        <f t="shared" si="1"/>
        <v>0.98319591267780115</v>
      </c>
      <c r="L61" s="15"/>
    </row>
    <row r="62" spans="1:12" ht="27" thickBot="1" x14ac:dyDescent="0.45">
      <c r="A62" s="28" t="s">
        <v>77</v>
      </c>
      <c r="B62" s="29">
        <v>100</v>
      </c>
      <c r="C62" s="124"/>
      <c r="D62" s="127"/>
      <c r="E62" s="82">
        <v>4</v>
      </c>
      <c r="F62" s="83"/>
      <c r="G62" s="80" t="str">
        <f t="shared" si="0"/>
        <v>-</v>
      </c>
      <c r="H62" s="81" t="str">
        <f t="shared" si="1"/>
        <v>-</v>
      </c>
    </row>
    <row r="63" spans="1:12" ht="26.25" x14ac:dyDescent="0.4">
      <c r="A63" s="28" t="s">
        <v>78</v>
      </c>
      <c r="B63" s="29">
        <v>1</v>
      </c>
      <c r="C63" s="122" t="s">
        <v>51</v>
      </c>
      <c r="D63" s="128">
        <v>2</v>
      </c>
      <c r="E63" s="75">
        <v>1</v>
      </c>
      <c r="F63" s="76"/>
      <c r="G63" s="77" t="str">
        <f t="shared" si="0"/>
        <v>-</v>
      </c>
      <c r="H63" s="78" t="str">
        <f t="shared" si="1"/>
        <v>-</v>
      </c>
    </row>
    <row r="64" spans="1:12" ht="26.25" x14ac:dyDescent="0.4">
      <c r="A64" s="28" t="s">
        <v>79</v>
      </c>
      <c r="B64" s="29">
        <v>1</v>
      </c>
      <c r="C64" s="123"/>
      <c r="D64" s="129"/>
      <c r="E64" s="79">
        <v>2</v>
      </c>
      <c r="F64" s="39"/>
      <c r="G64" s="80" t="str">
        <f t="shared" si="0"/>
        <v>-</v>
      </c>
      <c r="H64" s="81" t="str">
        <f t="shared" si="1"/>
        <v>-</v>
      </c>
    </row>
    <row r="65" spans="1:11" ht="26.25" x14ac:dyDescent="0.4">
      <c r="A65" s="28" t="s">
        <v>80</v>
      </c>
      <c r="B65" s="29">
        <v>1</v>
      </c>
      <c r="C65" s="123"/>
      <c r="D65" s="129"/>
      <c r="E65" s="79">
        <v>3</v>
      </c>
      <c r="F65" s="39"/>
      <c r="G65" s="80" t="str">
        <f t="shared" si="0"/>
        <v>-</v>
      </c>
      <c r="H65" s="81" t="str">
        <f t="shared" si="1"/>
        <v>-</v>
      </c>
    </row>
    <row r="66" spans="1:11" ht="27" thickBot="1" x14ac:dyDescent="0.45">
      <c r="A66" s="28" t="s">
        <v>81</v>
      </c>
      <c r="B66" s="29">
        <v>1</v>
      </c>
      <c r="C66" s="124"/>
      <c r="D66" s="130"/>
      <c r="E66" s="82">
        <v>4</v>
      </c>
      <c r="F66" s="83"/>
      <c r="G66" s="84" t="str">
        <f t="shared" si="0"/>
        <v>-</v>
      </c>
      <c r="H66" s="85" t="str">
        <f t="shared" si="1"/>
        <v>-</v>
      </c>
    </row>
    <row r="67" spans="1:11" ht="21.75" customHeight="1" x14ac:dyDescent="0.4">
      <c r="A67" s="28" t="s">
        <v>52</v>
      </c>
      <c r="B67" s="38">
        <f>(B66/B65)*(B64/B63)*(B62/B61)*(B60/B59)*B58</f>
        <v>25000</v>
      </c>
      <c r="C67" s="122" t="s">
        <v>53</v>
      </c>
      <c r="D67" s="125">
        <v>2</v>
      </c>
      <c r="E67" s="75">
        <v>1</v>
      </c>
      <c r="F67" s="76">
        <v>0.66400000000000003</v>
      </c>
      <c r="G67" s="80">
        <f t="shared" si="0"/>
        <v>120.00773640037866</v>
      </c>
      <c r="H67" s="81">
        <f t="shared" si="1"/>
        <v>0.96006189120302932</v>
      </c>
    </row>
    <row r="68" spans="1:11" ht="27" thickBot="1" x14ac:dyDescent="0.45">
      <c r="A68" s="86" t="s">
        <v>54</v>
      </c>
      <c r="B68" s="87">
        <f>(D47*B67)/D56*B56</f>
        <v>2</v>
      </c>
      <c r="C68" s="123"/>
      <c r="D68" s="126"/>
      <c r="E68" s="79">
        <v>2</v>
      </c>
      <c r="F68" s="39">
        <v>0.66200000000000003</v>
      </c>
      <c r="G68" s="80">
        <f t="shared" si="0"/>
        <v>119.64626731483536</v>
      </c>
      <c r="H68" s="81">
        <f t="shared" si="1"/>
        <v>0.95717013851868282</v>
      </c>
    </row>
    <row r="69" spans="1:11" ht="21.75" customHeight="1" x14ac:dyDescent="0.4">
      <c r="A69" s="116" t="s">
        <v>34</v>
      </c>
      <c r="B69" s="117"/>
      <c r="C69" s="123"/>
      <c r="D69" s="126"/>
      <c r="E69" s="79">
        <v>3</v>
      </c>
      <c r="F69" s="39">
        <v>0.66400000000000003</v>
      </c>
      <c r="G69" s="80">
        <f t="shared" si="0"/>
        <v>120.00773640037866</v>
      </c>
      <c r="H69" s="81">
        <f t="shared" si="1"/>
        <v>0.96006189120302932</v>
      </c>
    </row>
    <row r="70" spans="1:11" ht="16.5" customHeight="1" thickBot="1" x14ac:dyDescent="0.45">
      <c r="A70" s="118"/>
      <c r="B70" s="119"/>
      <c r="C70" s="131"/>
      <c r="D70" s="127"/>
      <c r="E70" s="82">
        <v>4</v>
      </c>
      <c r="F70" s="83"/>
      <c r="G70" s="84" t="str">
        <f t="shared" si="0"/>
        <v>-</v>
      </c>
      <c r="H70" s="85" t="str">
        <f t="shared" si="1"/>
        <v>-</v>
      </c>
    </row>
    <row r="71" spans="1:11" ht="26.25" x14ac:dyDescent="0.4">
      <c r="A71" s="88"/>
      <c r="B71" s="88"/>
      <c r="C71" s="88"/>
      <c r="D71" s="88"/>
      <c r="E71" s="88"/>
      <c r="F71" s="89"/>
      <c r="G71" s="90" t="s">
        <v>29</v>
      </c>
      <c r="H71" s="91">
        <f>AVERAGE(H59:H70)</f>
        <v>0.97114694315969086</v>
      </c>
    </row>
    <row r="72" spans="1:11" ht="26.25" x14ac:dyDescent="0.4">
      <c r="C72" s="88"/>
      <c r="D72" s="88"/>
      <c r="E72" s="88"/>
      <c r="F72" s="89"/>
      <c r="G72" s="92" t="s">
        <v>40</v>
      </c>
      <c r="H72" s="93">
        <f>STDEV(H59:H70)/H71</f>
        <v>1.3667028865952172E-2</v>
      </c>
    </row>
    <row r="73" spans="1:11" ht="27" thickBot="1" x14ac:dyDescent="0.45">
      <c r="A73" s="88"/>
      <c r="B73" s="88"/>
      <c r="C73" s="89"/>
      <c r="D73" s="89"/>
      <c r="E73" s="94"/>
      <c r="F73" s="89"/>
      <c r="G73" s="95" t="s">
        <v>41</v>
      </c>
      <c r="H73" s="96">
        <f>COUNT(H59:H70)</f>
        <v>6</v>
      </c>
    </row>
    <row r="74" spans="1:11" x14ac:dyDescent="0.3">
      <c r="A74" s="88"/>
      <c r="B74" s="88"/>
      <c r="C74" s="89"/>
      <c r="D74" s="89"/>
      <c r="E74" s="89"/>
      <c r="F74" s="94"/>
      <c r="G74" s="89"/>
      <c r="H74" s="89"/>
      <c r="I74" s="97"/>
      <c r="J74" s="98"/>
      <c r="K74" s="99"/>
    </row>
    <row r="75" spans="1:11" ht="26.25" x14ac:dyDescent="0.4">
      <c r="A75" s="100" t="s">
        <v>55</v>
      </c>
      <c r="B75" s="101" t="s">
        <v>56</v>
      </c>
      <c r="C75" s="120" t="str">
        <f>B20</f>
        <v>Paracetamol</v>
      </c>
      <c r="D75" s="120"/>
      <c r="E75" s="102" t="s">
        <v>57</v>
      </c>
      <c r="F75" s="102"/>
      <c r="G75" s="103">
        <f>H71</f>
        <v>0.97114694315969086</v>
      </c>
      <c r="H75" s="89"/>
      <c r="I75" s="97"/>
      <c r="J75" s="98"/>
      <c r="K75" s="99"/>
    </row>
    <row r="76" spans="1:11" ht="19.5" thickBot="1" x14ac:dyDescent="0.35">
      <c r="A76" s="104"/>
      <c r="B76" s="105"/>
      <c r="C76" s="105"/>
      <c r="D76" s="105"/>
      <c r="E76" s="105"/>
      <c r="F76" s="105"/>
      <c r="G76" s="105"/>
      <c r="H76" s="105"/>
    </row>
    <row r="77" spans="1:11" x14ac:dyDescent="0.3">
      <c r="B77" s="121" t="s">
        <v>58</v>
      </c>
      <c r="C77" s="121"/>
      <c r="D77" s="71"/>
      <c r="E77" s="106" t="s">
        <v>59</v>
      </c>
      <c r="F77" s="97"/>
      <c r="G77" s="121" t="s">
        <v>60</v>
      </c>
      <c r="H77" s="121"/>
    </row>
    <row r="78" spans="1:11" ht="83.1" customHeight="1" x14ac:dyDescent="0.3">
      <c r="A78" s="107" t="s">
        <v>61</v>
      </c>
      <c r="B78" s="108"/>
      <c r="C78" s="108" t="s">
        <v>82</v>
      </c>
      <c r="D78" s="109"/>
      <c r="E78" s="110" t="s">
        <v>83</v>
      </c>
      <c r="G78" s="111"/>
      <c r="H78" s="111"/>
    </row>
    <row r="79" spans="1:11" ht="83.1" customHeight="1" x14ac:dyDescent="0.3">
      <c r="A79" s="107" t="s">
        <v>62</v>
      </c>
      <c r="B79" s="112"/>
      <c r="C79" s="112"/>
      <c r="D79" s="113"/>
      <c r="E79" s="114"/>
      <c r="F79" s="97"/>
      <c r="G79" s="115"/>
      <c r="H79" s="115"/>
    </row>
    <row r="80" spans="1:11" x14ac:dyDescent="0.3">
      <c r="A80" s="88"/>
      <c r="B80" s="88"/>
      <c r="C80" s="89"/>
      <c r="D80" s="89"/>
      <c r="E80" s="89"/>
      <c r="F80" s="94"/>
      <c r="G80" s="89"/>
      <c r="H80" s="89"/>
      <c r="I80" s="97"/>
    </row>
    <row r="81" spans="1:9" x14ac:dyDescent="0.3">
      <c r="A81" s="88"/>
      <c r="B81" s="88"/>
      <c r="C81" s="89"/>
      <c r="D81" s="89"/>
      <c r="E81" s="89"/>
      <c r="F81" s="94"/>
      <c r="G81" s="89"/>
      <c r="H81" s="89"/>
      <c r="I81" s="97"/>
    </row>
    <row r="82" spans="1:9" x14ac:dyDescent="0.3">
      <c r="A82" s="88"/>
      <c r="B82" s="88"/>
      <c r="C82" s="89"/>
      <c r="D82" s="89"/>
      <c r="E82" s="89"/>
      <c r="F82" s="94"/>
      <c r="G82" s="89"/>
      <c r="H82" s="89"/>
      <c r="I82" s="97"/>
    </row>
    <row r="83" spans="1:9" x14ac:dyDescent="0.3">
      <c r="A83" s="88"/>
      <c r="B83" s="88"/>
      <c r="C83" s="89"/>
      <c r="D83" s="89"/>
      <c r="E83" s="89"/>
      <c r="F83" s="94"/>
      <c r="G83" s="89"/>
      <c r="H83" s="89"/>
      <c r="I83" s="97"/>
    </row>
    <row r="84" spans="1:9" x14ac:dyDescent="0.3">
      <c r="A84" s="88"/>
      <c r="B84" s="88"/>
      <c r="C84" s="89"/>
      <c r="D84" s="89"/>
      <c r="E84" s="89"/>
      <c r="F84" s="94"/>
      <c r="G84" s="89"/>
      <c r="H84" s="89"/>
      <c r="I84" s="97"/>
    </row>
    <row r="85" spans="1:9" x14ac:dyDescent="0.3">
      <c r="A85" s="88"/>
      <c r="B85" s="88"/>
      <c r="C85" s="89"/>
      <c r="D85" s="89"/>
      <c r="E85" s="89"/>
      <c r="F85" s="94"/>
      <c r="G85" s="89"/>
      <c r="H85" s="89"/>
      <c r="I85" s="97"/>
    </row>
    <row r="86" spans="1:9" x14ac:dyDescent="0.3">
      <c r="A86" s="88"/>
      <c r="B86" s="88"/>
      <c r="C86" s="89"/>
      <c r="D86" s="89"/>
      <c r="E86" s="89"/>
      <c r="F86" s="94"/>
      <c r="G86" s="89"/>
      <c r="H86" s="89"/>
      <c r="I86" s="97"/>
    </row>
    <row r="87" spans="1:9" x14ac:dyDescent="0.3">
      <c r="A87" s="88"/>
      <c r="B87" s="88"/>
      <c r="C87" s="89"/>
      <c r="D87" s="89"/>
      <c r="E87" s="89"/>
      <c r="F87" s="94"/>
      <c r="G87" s="89"/>
      <c r="H87" s="89"/>
      <c r="I87" s="97"/>
    </row>
    <row r="88" spans="1:9" x14ac:dyDescent="0.3">
      <c r="A88" s="88"/>
      <c r="B88" s="88"/>
      <c r="C88" s="89"/>
      <c r="D88" s="89"/>
      <c r="E88" s="89"/>
      <c r="F88" s="94"/>
      <c r="G88" s="89"/>
      <c r="H88" s="89"/>
      <c r="I88" s="97"/>
    </row>
  </sheetData>
  <sheetProtection password="AD9C" sheet="1" objects="1" scenarios="1" formatCells="0" formatColumns="0" formatRows="0"/>
  <mergeCells count="22">
    <mergeCell ref="A46:B47"/>
    <mergeCell ref="A16:H16"/>
    <mergeCell ref="B18:E18"/>
    <mergeCell ref="B19:C19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orientation="landscape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First</vt:lpstr>
      <vt:lpstr>Paracetamol Inj</vt:lpstr>
      <vt:lpstr>'Paracetamol Inj'!Print_Area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2015-04-08T08:59:13Z</dcterms:modified>
  <cp:category/>
</cp:coreProperties>
</file>