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<sst xmlns="http://schemas.openxmlformats.org/spreadsheetml/2006/main" count="434" uniqueCount="131">
  <si>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</si>
  <si>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</si>
  <si>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</si>
  <si>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</si>
  <si>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</si>
  <si>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</si>
  <si>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</si>
  <si>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</si>
  <si>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</si>
  <si>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</si>
  <si>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</si>
  <si>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</si>
  <si>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</si>
  <si>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</si>
  <si>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</si>
  <si>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</si>
  <si>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</si>
  <si>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</si>
  <si>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</si>
  <si>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</si>
  <si>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</si>
  <si>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</si>
  <si>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</si>
  <si>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</si>
  <si>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</si>
  <si>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</si>
  <si>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</si>
  <si>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</si>
  <si>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</si>
  <si>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</si>
  <si>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</si>
  <si>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</si>
  <si>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</si>
  <si>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</si>
  <si>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</si>
  <si>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</si>
  <si>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</si>
  <si>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</si>
  <si>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</si>
  <si>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</si>
  <si>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</si>
  <si>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</si>
  <si>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</si>
  <si>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</si>
  <si>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</si>
  <si>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</si>
  <si>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</si>
  <si>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</si>
  <si>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</si>
  <si>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</si>
  <si>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</si>
  <si>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</si>
  <si>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</si>
  <si>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</si>
  <si>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</si>
  <si>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</si>
  <si>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</si>
  <si>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</si>
  <si>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</si>
  <si>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</si>
  <si>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</si>
  <si>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</si>
  <si>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</si>
  <si>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</si>
  <si>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</si>
  <si>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</si>
  <si>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</si>
  <si>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</si>
  <si>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</si>
  <si>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</si>
  <si>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</si>
  <si>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</si>
  <si>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</si>
  <si>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</si>
  <si>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</si>
  <si>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</si>
  <si>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</si>
  <si>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</si>
  <si>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</si>
  <si>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</si>
  <si>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</si>
  <si>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</si>
  <si>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</si>
  <si>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</si>
  <si>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</si>
  <si>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</si>
  <si>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</si>
  <si>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</si>
  <si>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</si>
  <si>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</si>
  <si>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</si>
  <si>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</si>
  <si>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</si>
  <si>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</si>
  <si>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</si>
  <si>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</si>
  <si>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</si>
  <si>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</si>
  <si>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</si>
  <si>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</si>
  <si>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</si>
  <si>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</si>
  <si>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</si>
  <si>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</si>
  <si>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</si>
  <si>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</si>
  <si>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</si>
  <si>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</si>
  <si>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</si>
  <si>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</si>
  <si>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</si>
  <si>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</si>
  <si>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</si>
  <si>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</si>
  <si>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</si>
  <si>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</si>
  <si>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</si>
  <si>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</si>
  <si>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</si>
  <si>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</si>
  <si>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</si>
  <si>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</si>
  <si>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</si>
  <si>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</si>
  <si>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</si>
  <si>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</si>
  <si>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</si>
  <si>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</si>
  <si>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</si>
  <si>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</si>
  <si>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>NDQD201508202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</si>
</sst>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3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177.49</v>
      </c>
      <c r="D24" s="86">
        <f t="shared" ref="D24:D43" si="0">(C24-$C$46)/$C$46</f>
        <v>-9.0908323318401223E-4</v>
      </c>
      <c r="E24" s="53"/>
    </row>
    <row r="25" spans="1:5" ht="15.75" customHeight="1" x14ac:dyDescent="0.3">
      <c r="C25" s="94">
        <v>180.45</v>
      </c>
      <c r="D25" s="87">
        <f t="shared" si="0"/>
        <v>1.5752751876567269E-2</v>
      </c>
      <c r="E25" s="53"/>
    </row>
    <row r="26" spans="1:5" ht="15.75" customHeight="1" x14ac:dyDescent="0.3">
      <c r="C26" s="94">
        <v>176.83</v>
      </c>
      <c r="D26" s="87">
        <f t="shared" si="0"/>
        <v>-4.6242221427907227E-3</v>
      </c>
      <c r="E26" s="53"/>
    </row>
    <row r="27" spans="1:5" ht="15.75" customHeight="1" x14ac:dyDescent="0.3">
      <c r="C27" s="94">
        <v>177.72</v>
      </c>
      <c r="D27" s="87">
        <f t="shared" si="0"/>
        <v>3.8558638683039675E-4</v>
      </c>
      <c r="E27" s="53"/>
    </row>
    <row r="28" spans="1:5" ht="15.75" customHeight="1" x14ac:dyDescent="0.3">
      <c r="C28" s="94">
        <v>175.55</v>
      </c>
      <c r="D28" s="87">
        <f t="shared" si="0"/>
        <v>-1.1829340028088629E-2</v>
      </c>
      <c r="E28" s="53"/>
    </row>
    <row r="29" spans="1:5" ht="15.75" customHeight="1" x14ac:dyDescent="0.3">
      <c r="C29" s="94">
        <v>177.15</v>
      </c>
      <c r="D29" s="87">
        <f t="shared" si="0"/>
        <v>-2.8229426714662864E-3</v>
      </c>
      <c r="E29" s="53"/>
    </row>
    <row r="30" spans="1:5" ht="15.75" customHeight="1" x14ac:dyDescent="0.3">
      <c r="C30" s="94">
        <v>180.09</v>
      </c>
      <c r="D30" s="87">
        <f t="shared" si="0"/>
        <v>1.3726312471327317E-2</v>
      </c>
      <c r="E30" s="53"/>
    </row>
    <row r="31" spans="1:5" ht="15.75" customHeight="1" x14ac:dyDescent="0.3">
      <c r="C31" s="94">
        <v>176.62</v>
      </c>
      <c r="D31" s="87">
        <f t="shared" si="0"/>
        <v>-5.8063117958474545E-3</v>
      </c>
      <c r="E31" s="53"/>
    </row>
    <row r="32" spans="1:5" ht="15.75" customHeight="1" x14ac:dyDescent="0.3">
      <c r="C32" s="94">
        <v>174.77</v>
      </c>
      <c r="D32" s="87">
        <f t="shared" si="0"/>
        <v>-1.6219958739442045E-2</v>
      </c>
      <c r="E32" s="53"/>
    </row>
    <row r="33" spans="1:7" ht="15.75" customHeight="1" x14ac:dyDescent="0.3">
      <c r="C33" s="94">
        <v>177.44</v>
      </c>
      <c r="D33" s="87">
        <f t="shared" si="0"/>
        <v>-1.1905331505785255E-3</v>
      </c>
      <c r="E33" s="53"/>
    </row>
    <row r="34" spans="1:7" ht="15.75" customHeight="1" x14ac:dyDescent="0.3">
      <c r="C34" s="94">
        <v>177.77</v>
      </c>
      <c r="D34" s="87">
        <f t="shared" si="0"/>
        <v>6.6703630422491E-4</v>
      </c>
      <c r="E34" s="53"/>
    </row>
    <row r="35" spans="1:7" ht="15.75" customHeight="1" x14ac:dyDescent="0.3">
      <c r="C35" s="94">
        <v>178.48</v>
      </c>
      <c r="D35" s="87">
        <f t="shared" si="0"/>
        <v>4.6636251312259739E-3</v>
      </c>
      <c r="E35" s="53"/>
    </row>
    <row r="36" spans="1:7" ht="15.75" customHeight="1" x14ac:dyDescent="0.3">
      <c r="C36" s="94">
        <v>179.16</v>
      </c>
      <c r="D36" s="87">
        <f t="shared" si="0"/>
        <v>8.4913440077905231E-3</v>
      </c>
      <c r="E36" s="53"/>
    </row>
    <row r="37" spans="1:7" ht="15.75" customHeight="1" x14ac:dyDescent="0.3">
      <c r="C37" s="94">
        <v>177.89</v>
      </c>
      <c r="D37" s="87">
        <f t="shared" si="0"/>
        <v>1.3425161059714538E-3</v>
      </c>
      <c r="E37" s="53"/>
    </row>
    <row r="38" spans="1:7" ht="15.75" customHeight="1" x14ac:dyDescent="0.3">
      <c r="C38" s="94">
        <v>178.94</v>
      </c>
      <c r="D38" s="87">
        <f t="shared" si="0"/>
        <v>7.2529643712549519E-3</v>
      </c>
      <c r="E38" s="53"/>
    </row>
    <row r="39" spans="1:7" ht="15.75" customHeight="1" x14ac:dyDescent="0.3">
      <c r="C39" s="94">
        <v>177.61</v>
      </c>
      <c r="D39" s="87">
        <f t="shared" si="0"/>
        <v>-2.3360343143730841E-4</v>
      </c>
      <c r="E39" s="53"/>
    </row>
    <row r="40" spans="1:7" ht="15.75" customHeight="1" x14ac:dyDescent="0.3">
      <c r="C40" s="94">
        <v>181.61</v>
      </c>
      <c r="D40" s="87">
        <f t="shared" si="0"/>
        <v>2.228238996011863E-2</v>
      </c>
      <c r="E40" s="53"/>
    </row>
    <row r="41" spans="1:7" ht="15.75" customHeight="1" x14ac:dyDescent="0.3">
      <c r="C41" s="94">
        <v>172.93</v>
      </c>
      <c r="D41" s="87">
        <f t="shared" si="0"/>
        <v>-2.6577315699557798E-2</v>
      </c>
      <c r="E41" s="53"/>
    </row>
    <row r="42" spans="1:7" ht="15.75" customHeight="1" x14ac:dyDescent="0.3">
      <c r="C42" s="94">
        <v>179.37</v>
      </c>
      <c r="D42" s="87">
        <f t="shared" si="0"/>
        <v>9.673433660847254E-3</v>
      </c>
      <c r="E42" s="53"/>
    </row>
    <row r="43" spans="1:7" ht="16.5" customHeight="1" x14ac:dyDescent="0.3">
      <c r="C43" s="95">
        <v>175.16</v>
      </c>
      <c r="D43" s="88">
        <f t="shared" si="0"/>
        <v>-1.4024649383765417E-2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3553.0299999999997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177.6515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177.6515</v>
      </c>
      <c r="C49" s="92">
        <f>-IF(C46&lt;=80,10%,IF(C46&lt;250,7.5%,5%))</f>
        <v>-7.4999999999999997E-2</v>
      </c>
      <c r="D49" s="80">
        <f>IF(C46&lt;=80,C46*0.9,IF(C46&lt;250,C46*0.925,C46*0.95))</f>
        <v>164.32763750000001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190.97536249999999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90" zoomScale="60" zoomScaleNormal="40" zoomScalePageLayoutView="50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177.6515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179</v>
      </c>
      <c r="E60" s="181">
        <v>1</v>
      </c>
      <c r="F60" s="182">
        <v>40092469</v>
      </c>
      <c r="G60" s="271">
        <f>IF(ISBLANK(F60),"-",(F60/$D$50*$D$47*$B$68)*($B$57/$D$60))</f>
        <v>68.780772800327156</v>
      </c>
      <c r="H60" s="183">
        <f>IF(ISBLANK(F60),"-",G60/$B$56)</f>
        <v>1.0189744118566986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40012695</v>
      </c>
      <c r="G61" s="272">
        <f>IF(ISBLANK(F61),"-",(F61/$D$50*$D$47*$B$68)*($B$57/$D$60))</f>
        <v>68.643916240822847</v>
      </c>
      <c r="H61" s="185">
        <f t="shared" ref="H61:H71" si="0">IF(ISBLANK(F61),"-",G61/$B$56)</f>
        <v>1.0169469072714497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40130368</v>
      </c>
      <c r="G62" s="272">
        <f>IF(ISBLANK(F62),"-",(F62/$D$50*$D$47*$B$68)*($B$57/$D$60))</f>
        <v>68.845790559856013</v>
      </c>
      <c r="H62" s="185">
        <f t="shared" si="0"/>
        <v>1.0199376379237928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178.38</v>
      </c>
      <c r="E64" s="181">
        <v>1</v>
      </c>
      <c r="F64" s="182">
        <v>40479949</v>
      </c>
      <c r="G64" s="273">
        <f>IF(ISBLANK(F64),"-",(F64/$D$50*$D$47*$B$68)*($B$57/$D$64))</f>
        <v>69.686889026357861</v>
      </c>
      <c r="H64" s="189">
        <f>IF(ISBLANK(F64),"-",G64/$B$56)</f>
        <v>1.0323983559460423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40673781</v>
      </c>
      <c r="G65" s="274">
        <f>IF(ISBLANK(F65),"-",(F65/$D$50*$D$47*$B$68)*($B$57/$D$64))</f>
        <v>70.020573959452946</v>
      </c>
      <c r="H65" s="190">
        <f t="shared" si="0"/>
        <v>1.03734183643634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40565074</v>
      </c>
      <c r="G66" s="274">
        <f>IF(ISBLANK(F66),"-",(F66/$D$50*$D$47*$B$68)*($B$57/$D$64))</f>
        <v>69.833433095086036</v>
      </c>
      <c r="H66" s="190">
        <f t="shared" si="0"/>
        <v>1.0345693791864599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177.91</v>
      </c>
      <c r="E68" s="181">
        <v>1</v>
      </c>
      <c r="F68" s="182">
        <v>41603110</v>
      </c>
      <c r="G68" s="273">
        <f>IF(ISBLANK(F68),"-",(F68/$D$50*$D$47*$B$68)*($B$57/$D$68))</f>
        <v>71.809634699267519</v>
      </c>
      <c r="H68" s="185">
        <f>IF(ISBLANK(F68),"-",G68/$B$56)</f>
        <v>1.0638464399891485</v>
      </c>
    </row>
    <row r="69" spans="1:8" ht="27" customHeight="1" x14ac:dyDescent="0.4">
      <c r="A69" s="171" t="s">
        <v>100</v>
      </c>
      <c r="B69" s="193">
        <f>(D47*B68)/B56*B57</f>
        <v>164.49212962962963</v>
      </c>
      <c r="C69" s="328"/>
      <c r="D69" s="331"/>
      <c r="E69" s="184">
        <v>2</v>
      </c>
      <c r="F69" s="136">
        <v>41460899</v>
      </c>
      <c r="G69" s="274">
        <f>IF(ISBLANK(F69),"-",(F69/$D$50*$D$47*$B$68)*($B$57/$D$68))</f>
        <v>71.564169397269225</v>
      </c>
      <c r="H69" s="185">
        <f t="shared" si="0"/>
        <v>1.0602099169965811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41667112</v>
      </c>
      <c r="G70" s="274">
        <f>IF(ISBLANK(F70),"-",(F70/$D$50*$D$47*$B$68)*($B$57/$D$68))</f>
        <v>71.920106253918632</v>
      </c>
      <c r="H70" s="185">
        <f t="shared" si="0"/>
        <v>1.0654830556136095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1.0388564379133469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1.8903058123282256E-2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1.0388564379133469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24483876</v>
      </c>
      <c r="E108" s="277">
        <f t="shared" ref="E108:E113" si="1">IF(ISBLANK(D108),"-",D108/$D$103*$D$100*$B$116)</f>
        <v>60.279178448706865</v>
      </c>
      <c r="F108" s="243">
        <f>IF(ISBLANK(D108), "-", E108/$B$56)</f>
        <v>0.89302486590676833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24400840</v>
      </c>
      <c r="E109" s="278">
        <f t="shared" si="1"/>
        <v>60.074744238140426</v>
      </c>
      <c r="F109" s="244">
        <f t="shared" ref="F109:F113" si="2">IF(ISBLANK(D109), "-", E109/$B$56)</f>
        <v>0.8899962109354137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24853754</v>
      </c>
      <c r="E110" s="278">
        <f t="shared" si="1"/>
        <v>61.189816207460865</v>
      </c>
      <c r="F110" s="244">
        <f>IF(ISBLANK(D110), "-", E110/$B$56)</f>
        <v>0.90651579566608687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24512493</v>
      </c>
      <c r="E111" s="278">
        <f t="shared" si="1"/>
        <v>60.349633357466686</v>
      </c>
      <c r="F111" s="244">
        <f t="shared" si="2"/>
        <v>0.89406864233283978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24414476</v>
      </c>
      <c r="E112" s="278">
        <f t="shared" si="1"/>
        <v>60.108316000933478</v>
      </c>
      <c r="F112" s="244">
        <f>IF(ISBLANK(D112), "-", E112/$B$56)</f>
        <v>0.89049357038419963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24929038</v>
      </c>
      <c r="E113" s="279">
        <f t="shared" si="1"/>
        <v>61.375165033371132</v>
      </c>
      <c r="F113" s="247">
        <f t="shared" si="2"/>
        <v>0.90926170419809083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0.89722679823723317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9.4094615771268039E-3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0.89722679823723317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4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NDQD201508202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177.6515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175.62</v>
      </c>
      <c r="E60" s="181">
        <v>1</v>
      </c>
      <c r="F60" s="182"/>
      <c r="G60" s="271" t="str">
        <f>IF(ISBLANK(F60),"-",(F60/$D$50*$D$47*$B$68)*($B$57/$D$60))</f>
        <v>-</v>
      </c>
      <c r="H60" s="183" t="str">
        <f>IF(ISBLANK(F60),"-",G60/$B$56)</f>
        <v>-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/>
      <c r="G61" s="272" t="str">
        <f>IF(ISBLANK(F61),"-",(F61/$D$50*$D$47*$B$68)*($B$57/$D$60))</f>
        <v>-</v>
      </c>
      <c r="H61" s="185" t="str">
        <f t="shared" ref="H61:H71" si="0">IF(ISBLANK(F61),"-",G61/$B$56)</f>
        <v>-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/>
      <c r="G62" s="272" t="str">
        <f>IF(ISBLANK(F62),"-",(F62/$D$50*$D$47*$B$68)*($B$57/$D$60))</f>
        <v>-</v>
      </c>
      <c r="H62" s="185" t="str">
        <f t="shared" si="0"/>
        <v>-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176.77</v>
      </c>
      <c r="E64" s="181">
        <v>1</v>
      </c>
      <c r="F64" s="182">
        <v>3617737</v>
      </c>
      <c r="G64" s="273">
        <f>IF(ISBLANK(F64),"-",(F64/$D$50*$D$47*$B$68)*($B$57/$D$64))</f>
        <v>24.676421419960658</v>
      </c>
      <c r="H64" s="189">
        <f>IF(ISBLANK(F64),"-",G64/$B$56)</f>
        <v>0.98705685679842636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3627724</v>
      </c>
      <c r="G65" s="274">
        <f>IF(ISBLANK(F65),"-",(F65/$D$50*$D$47*$B$68)*($B$57/$D$64))</f>
        <v>24.74454229793524</v>
      </c>
      <c r="H65" s="190">
        <f t="shared" si="0"/>
        <v>0.98978169191740961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3666703</v>
      </c>
      <c r="G66" s="274">
        <f>IF(ISBLANK(F66),"-",(F66/$D$50*$D$47*$B$68)*($B$57/$D$64))</f>
        <v>25.010416304400788</v>
      </c>
      <c r="H66" s="190">
        <f t="shared" si="0"/>
        <v>1.0004166521760316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177.65</v>
      </c>
      <c r="E68" s="181">
        <v>1</v>
      </c>
      <c r="F68" s="182">
        <v>3584565</v>
      </c>
      <c r="G68" s="273">
        <f>IF(ISBLANK(F68),"-",(F68/$D$50*$D$47*$B$68)*($B$57/$D$68))</f>
        <v>24.329041372103077</v>
      </c>
      <c r="H68" s="185">
        <f>IF(ISBLANK(F68),"-",G68/$B$56)</f>
        <v>0.9731616548841231</v>
      </c>
    </row>
    <row r="69" spans="1:8" ht="27" customHeight="1" thickBot="1" x14ac:dyDescent="0.45">
      <c r="A69" s="171" t="s">
        <v>100</v>
      </c>
      <c r="B69" s="193">
        <f>(D47*B68)/B56*B57</f>
        <v>142.12120000000002</v>
      </c>
      <c r="C69" s="328"/>
      <c r="D69" s="331"/>
      <c r="E69" s="184">
        <v>2</v>
      </c>
      <c r="F69" s="136">
        <v>3581997</v>
      </c>
      <c r="G69" s="274">
        <f>IF(ISBLANK(F69),"-",(F69/$D$50*$D$47*$B$68)*($B$57/$D$68))</f>
        <v>24.311611927179197</v>
      </c>
      <c r="H69" s="185">
        <f t="shared" si="0"/>
        <v>0.97246447708716788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3583054</v>
      </c>
      <c r="G70" s="274">
        <f>IF(ISBLANK(F70),"-",(F70/$D$50*$D$47*$B$68)*($B$57/$D$68))</f>
        <v>24.318785962726139</v>
      </c>
      <c r="H70" s="185">
        <f t="shared" si="0"/>
        <v>0.97275143850904555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0.98260546189536735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1.1848072103885655E-2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6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0.98260546189536735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1114907</v>
      </c>
      <c r="E108" s="277">
        <f t="shared" ref="E108:E113" si="1">IF(ISBLANK(D108),"-",D108/$D$103*$D$100*$B$116)</f>
        <v>24.454137636981191</v>
      </c>
      <c r="F108" s="243">
        <f>IF(ISBLANK(D108), "-", E108/$B$56)</f>
        <v>0.97816550547924763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1114751</v>
      </c>
      <c r="E109" s="278">
        <f t="shared" si="1"/>
        <v>24.450715965513194</v>
      </c>
      <c r="F109" s="244">
        <f t="shared" ref="F109:F113" si="2">IF(ISBLANK(D109), "-", E109/$B$56)</f>
        <v>0.97802863862052769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1108919</v>
      </c>
      <c r="E110" s="278">
        <f t="shared" si="1"/>
        <v>24.322798093709647</v>
      </c>
      <c r="F110" s="244">
        <f>IF(ISBLANK(D110), "-", E110/$B$56)</f>
        <v>0.97291192374838587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1114829</v>
      </c>
      <c r="E111" s="278">
        <f t="shared" si="1"/>
        <v>24.452426801247192</v>
      </c>
      <c r="F111" s="244">
        <f t="shared" si="2"/>
        <v>0.97809707204988772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1124925</v>
      </c>
      <c r="E112" s="278">
        <f t="shared" si="1"/>
        <v>24.673870359842628</v>
      </c>
      <c r="F112" s="244">
        <f>IF(ISBLANK(D112), "-", E112/$B$56)</f>
        <v>0.98695481439370514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1120231</v>
      </c>
      <c r="E113" s="279">
        <f t="shared" si="1"/>
        <v>24.570913142722286</v>
      </c>
      <c r="F113" s="247">
        <f t="shared" si="2"/>
        <v>0.98283652570889146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0.97949908000010755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4.9179458684413943E-3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0.97949908000010755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2015-12-02T07:06:21Z</dcterms:modified>
</cp:coreProperties>
</file>