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NORMAL SALINE" sheetId="2" r:id="rId2"/>
    <sheet name="Sheet1" sheetId="3" r:id="rId3"/>
  </sheets>
  <definedNames>
    <definedName name="_xlnm.Print_Area" localSheetId="1">'NORMAL SALINE'!$A$1:$I$64</definedName>
  </definedNames>
  <calcPr calcId="144525"/>
</workbook>
</file>

<file path=xl/calcChain.xml><?xml version="1.0" encoding="utf-8"?>
<calcChain xmlns="http://schemas.openxmlformats.org/spreadsheetml/2006/main">
  <c r="F52" i="2" l="1"/>
  <c r="G34" i="2"/>
  <c r="G36" i="2" l="1"/>
  <c r="D58" i="2" l="1"/>
  <c r="D56" i="2"/>
  <c r="E54" i="2" s="1"/>
  <c r="I55" i="2"/>
  <c r="H55" i="2"/>
  <c r="G55" i="2"/>
  <c r="F55" i="2"/>
  <c r="E55" i="2"/>
  <c r="E52" i="2"/>
  <c r="C48" i="2"/>
  <c r="E46" i="2"/>
  <c r="B44" i="2"/>
  <c r="G37" i="2"/>
  <c r="F37" i="2"/>
  <c r="E37" i="2"/>
  <c r="C37" i="2"/>
  <c r="C36" i="2"/>
  <c r="E36" i="2" s="1"/>
  <c r="C35" i="2"/>
  <c r="E35" i="2" s="1"/>
  <c r="C34" i="2"/>
  <c r="E3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36" i="2" l="1"/>
  <c r="F35" i="2"/>
  <c r="G35" i="2"/>
  <c r="F34" i="2"/>
  <c r="F38" i="2" s="1"/>
  <c r="E38" i="2"/>
  <c r="E39" i="2" s="1"/>
  <c r="E40" i="2"/>
  <c r="E53" i="2"/>
  <c r="D57" i="2"/>
  <c r="G38" i="2" l="1"/>
  <c r="F54" i="2" s="1"/>
  <c r="G54" i="2" s="1"/>
  <c r="H54" i="2" s="1"/>
  <c r="I54" i="2" s="1"/>
  <c r="F53" i="2"/>
  <c r="G53" i="2" s="1"/>
  <c r="H53" i="2" s="1"/>
  <c r="I53" i="2" s="1"/>
  <c r="G52" i="2"/>
  <c r="G56" i="2" l="1"/>
  <c r="H52" i="2"/>
  <c r="G58" i="2"/>
  <c r="H56" i="2" l="1"/>
  <c r="H57" i="2" s="1"/>
  <c r="H58" i="2"/>
  <c r="I52" i="2"/>
  <c r="I58" i="2" l="1"/>
  <c r="I56" i="2"/>
  <c r="I57" i="2" s="1"/>
</calcChain>
</file>

<file path=xl/sharedStrings.xml><?xml version="1.0" encoding="utf-8"?>
<sst xmlns="http://schemas.openxmlformats.org/spreadsheetml/2006/main" count="117" uniqueCount="77">
  <si>
    <t>HPLC System Suitability Report</t>
  </si>
  <si>
    <t>Analysis Data</t>
  </si>
  <si>
    <t>Assay</t>
  </si>
  <si>
    <t>Sample(s)</t>
  </si>
  <si>
    <t>Reference Substance:</t>
  </si>
  <si>
    <t>NORMAL SALINE DILUENT FOR POX VACCINE</t>
  </si>
  <si>
    <t>% age Purity:</t>
  </si>
  <si>
    <t>NDQD201509247</t>
  </si>
  <si>
    <t>Weight (mg):</t>
  </si>
  <si>
    <t>SODIUM CHLORIDE</t>
  </si>
  <si>
    <t>Standard Conc (mg/mL):</t>
  </si>
  <si>
    <t>SODIUM CHLORIDE 0.9%</t>
  </si>
  <si>
    <t>2015-09-04 12:02:12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</si>
  <si>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</si>
  <si>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</si>
  <si>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</si>
  <si>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</si>
  <si>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</si>
  <si>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</si>
  <si>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</si>
  <si>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</si>
  <si>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</si>
  <si>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</si>
  <si>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</si>
  <si>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</si>
  <si>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</si>
  <si>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</si>
  <si>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</si>
  <si>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</si>
  <si>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</si>
  <si>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</si>
  <si>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</si>
  <si>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</si>
  <si>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</si>
  <si>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</si>
  <si>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</si>
  <si>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</si>
  <si>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</si>
  <si>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</si>
  <si>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</si>
  <si>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</si>
  <si>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</si>
  <si>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</si>
  <si>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</si>
  <si>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</si>
  <si>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</si>
  <si>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</si>
  <si>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</si>
  <si>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</si>
  <si>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</si>
  <si>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</si>
  <si>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</si>
  <si>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</si>
  <si>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</si>
  <si>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</si>
  <si>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</si>
  <si>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</si>
  <si>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</si>
  <si>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</si>
  <si>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</si>
  <si>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</si>
  <si>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</si>
  <si>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</si>
  <si>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</si>
  <si>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</si>
  <si>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</si>
  <si>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</si>
  <si>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</si>
  <si>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</si>
  <si>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</si>
  <si>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</si>
  <si>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</si>
  <si>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</si>
  <si>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</si>
  <si>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Chloride</t>
  </si>
  <si>
    <t>Bugigi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</si>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</sst>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</numFmts>
  <fonts count="1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3" borderId="0" xfId="0" applyFont="1" applyFill="1" applyProtection="1">
      <protection locked="0"/>
    </xf>
    <xf numFmtId="0" fontId="10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8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6" fontId="8" fillId="3" borderId="0" xfId="0" applyNumberFormat="1" applyFont="1" applyFill="1" applyAlignment="1" applyProtection="1">
      <alignment horizontal="left" vertical="center"/>
      <protection locked="0"/>
    </xf>
    <xf numFmtId="2" fontId="8" fillId="2" borderId="14" xfId="0" applyNumberFormat="1" applyFont="1" applyFill="1" applyBorder="1"/>
    <xf numFmtId="2" fontId="8" fillId="6" borderId="14" xfId="0" applyNumberFormat="1" applyFont="1" applyFill="1" applyBorder="1"/>
    <xf numFmtId="164" fontId="8" fillId="6" borderId="14" xfId="0" applyNumberFormat="1" applyFont="1" applyFill="1" applyBorder="1"/>
    <xf numFmtId="0" fontId="8" fillId="2" borderId="0" xfId="0" applyFont="1" applyFill="1" applyAlignment="1">
      <alignment vertical="center"/>
    </xf>
    <xf numFmtId="2" fontId="8" fillId="2" borderId="15" xfId="0" applyNumberFormat="1" applyFont="1" applyFill="1" applyBorder="1"/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/>
    <xf numFmtId="0" fontId="8" fillId="2" borderId="16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right"/>
    </xf>
    <xf numFmtId="10" fontId="8" fillId="7" borderId="18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right"/>
    </xf>
    <xf numFmtId="0" fontId="8" fillId="8" borderId="20" xfId="0" applyFont="1" applyFill="1" applyBorder="1" applyAlignment="1">
      <alignment horizontal="center"/>
    </xf>
    <xf numFmtId="164" fontId="9" fillId="8" borderId="21" xfId="0" applyNumberFormat="1" applyFont="1" applyFill="1" applyBorder="1" applyAlignment="1">
      <alignment horizontal="center"/>
    </xf>
    <xf numFmtId="0" fontId="8" fillId="2" borderId="0" xfId="0" applyFont="1" applyFill="1"/>
    <xf numFmtId="2" fontId="9" fillId="2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Continuous"/>
    </xf>
    <xf numFmtId="0" fontId="8" fillId="2" borderId="21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right"/>
    </xf>
    <xf numFmtId="2" fontId="11" fillId="3" borderId="21" xfId="0" applyNumberFormat="1" applyFont="1" applyFill="1" applyBorder="1" applyAlignment="1" applyProtection="1">
      <alignment horizontal="center"/>
      <protection locked="0"/>
    </xf>
    <xf numFmtId="2" fontId="11" fillId="3" borderId="18" xfId="0" applyNumberFormat="1" applyFont="1" applyFill="1" applyBorder="1" applyAlignment="1" applyProtection="1">
      <alignment horizontal="center"/>
      <protection locked="0"/>
    </xf>
    <xf numFmtId="2" fontId="11" fillId="3" borderId="20" xfId="0" applyNumberFormat="1" applyFont="1" applyFill="1" applyBorder="1" applyAlignment="1" applyProtection="1">
      <alignment horizontal="center"/>
      <protection locked="0"/>
    </xf>
    <xf numFmtId="2" fontId="9" fillId="2" borderId="10" xfId="0" applyNumberFormat="1" applyFont="1" applyFill="1" applyBorder="1" applyAlignment="1">
      <alignment horizontal="center" vertic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11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left"/>
      <protection locked="0"/>
    </xf>
    <xf numFmtId="2" fontId="9" fillId="2" borderId="24" xfId="0" applyNumberFormat="1" applyFont="1" applyFill="1" applyBorder="1" applyAlignment="1">
      <alignment horizontal="center" vertical="center"/>
    </xf>
    <xf numFmtId="2" fontId="9" fillId="2" borderId="2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8" fillId="2" borderId="2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2" fontId="11" fillId="3" borderId="26" xfId="0" applyNumberFormat="1" applyFont="1" applyFill="1" applyBorder="1" applyAlignment="1" applyProtection="1">
      <alignment horizontal="center"/>
      <protection locked="0"/>
    </xf>
    <xf numFmtId="2" fontId="11" fillId="3" borderId="17" xfId="0" applyNumberFormat="1" applyFont="1" applyFill="1" applyBorder="1" applyAlignment="1" applyProtection="1">
      <alignment horizontal="center"/>
      <protection locked="0"/>
    </xf>
    <xf numFmtId="2" fontId="11" fillId="3" borderId="19" xfId="0" applyNumberFormat="1" applyFont="1" applyFill="1" applyBorder="1" applyAlignment="1" applyProtection="1">
      <alignment horizontal="center"/>
      <protection locked="0"/>
    </xf>
    <xf numFmtId="167" fontId="9" fillId="8" borderId="27" xfId="0" applyNumberFormat="1" applyFont="1" applyFill="1" applyBorder="1" applyAlignment="1">
      <alignment horizontal="center"/>
    </xf>
    <xf numFmtId="2" fontId="11" fillId="3" borderId="28" xfId="0" applyNumberFormat="1" applyFont="1" applyFill="1" applyBorder="1" applyAlignment="1" applyProtection="1">
      <alignment horizontal="center"/>
      <protection locked="0"/>
    </xf>
    <xf numFmtId="2" fontId="11" fillId="3" borderId="29" xfId="0" applyNumberFormat="1" applyFont="1" applyFill="1" applyBorder="1" applyAlignment="1" applyProtection="1">
      <alignment horizontal="center"/>
      <protection locked="0"/>
    </xf>
    <xf numFmtId="2" fontId="11" fillId="3" borderId="30" xfId="0" applyNumberFormat="1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right"/>
    </xf>
    <xf numFmtId="10" fontId="12" fillId="7" borderId="18" xfId="0" applyNumberFormat="1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2" fontId="9" fillId="2" borderId="31" xfId="0" applyNumberFormat="1" applyFont="1" applyFill="1" applyBorder="1" applyAlignment="1">
      <alignment horizontal="center" vertical="center"/>
    </xf>
    <xf numFmtId="2" fontId="11" fillId="8" borderId="27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167" fontId="8" fillId="2" borderId="21" xfId="0" applyNumberFormat="1" applyFont="1" applyFill="1" applyBorder="1" applyAlignment="1">
      <alignment horizontal="center" vertical="center"/>
    </xf>
    <xf numFmtId="167" fontId="8" fillId="2" borderId="18" xfId="0" applyNumberFormat="1" applyFont="1" applyFill="1" applyBorder="1" applyAlignment="1">
      <alignment horizontal="center" vertical="center"/>
    </xf>
    <xf numFmtId="167" fontId="8" fillId="2" borderId="20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4" fontId="8" fillId="2" borderId="22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164" fontId="8" fillId="2" borderId="18" xfId="0" applyNumberFormat="1" applyFont="1" applyFill="1" applyBorder="1" applyAlignment="1">
      <alignment horizontal="center"/>
    </xf>
    <xf numFmtId="164" fontId="8" fillId="2" borderId="20" xfId="0" applyNumberFormat="1" applyFont="1" applyFill="1" applyBorder="1" applyAlignment="1">
      <alignment horizontal="center"/>
    </xf>
    <xf numFmtId="2" fontId="8" fillId="2" borderId="32" xfId="0" applyNumberFormat="1" applyFont="1" applyFill="1" applyBorder="1"/>
    <xf numFmtId="10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8" fillId="2" borderId="20" xfId="0" applyNumberFormat="1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12" fillId="2" borderId="18" xfId="0" applyNumberFormat="1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11" fillId="8" borderId="27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67" fontId="9" fillId="8" borderId="25" xfId="0" applyNumberFormat="1" applyFont="1" applyFill="1" applyBorder="1" applyAlignment="1">
      <alignment horizontal="center"/>
    </xf>
    <xf numFmtId="10" fontId="9" fillId="8" borderId="36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9" fontId="11" fillId="3" borderId="21" xfId="0" applyNumberFormat="1" applyFont="1" applyFill="1" applyBorder="1" applyAlignment="1" applyProtection="1">
      <alignment horizontal="center"/>
      <protection locked="0"/>
    </xf>
    <xf numFmtId="169" fontId="11" fillId="3" borderId="18" xfId="0" applyNumberFormat="1" applyFont="1" applyFill="1" applyBorder="1" applyAlignment="1" applyProtection="1">
      <alignment horizontal="center"/>
      <protection locked="0"/>
    </xf>
    <xf numFmtId="169" fontId="11" fillId="3" borderId="20" xfId="0" applyNumberFormat="1" applyFont="1" applyFill="1" applyBorder="1" applyAlignment="1" applyProtection="1">
      <alignment horizontal="center"/>
      <protection locked="0"/>
    </xf>
    <xf numFmtId="169" fontId="11" fillId="3" borderId="37" xfId="0" applyNumberFormat="1" applyFont="1" applyFill="1" applyBorder="1" applyAlignment="1" applyProtection="1">
      <alignment horizontal="center"/>
      <protection locked="0"/>
    </xf>
    <xf numFmtId="169" fontId="11" fillId="3" borderId="38" xfId="0" applyNumberFormat="1" applyFont="1" applyFill="1" applyBorder="1" applyAlignment="1" applyProtection="1">
      <alignment horizontal="center"/>
      <protection locked="0"/>
    </xf>
    <xf numFmtId="169" fontId="11" fillId="3" borderId="39" xfId="0" applyNumberFormat="1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 vertical="center"/>
    </xf>
    <xf numFmtId="169" fontId="8" fillId="2" borderId="11" xfId="0" applyNumberFormat="1" applyFont="1" applyFill="1" applyBorder="1" applyAlignment="1">
      <alignment horizontal="center" vertical="center"/>
    </xf>
    <xf numFmtId="2" fontId="11" fillId="8" borderId="16" xfId="0" applyNumberFormat="1" applyFont="1" applyFill="1" applyBorder="1" applyAlignment="1">
      <alignment horizontal="center"/>
    </xf>
    <xf numFmtId="10" fontId="12" fillId="7" borderId="17" xfId="0" applyNumberFormat="1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vertic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172" fontId="11" fillId="3" borderId="0" xfId="0" applyNumberFormat="1" applyFont="1" applyFill="1" applyAlignment="1" applyProtection="1">
      <alignment horizontal="center"/>
      <protection locked="0"/>
    </xf>
    <xf numFmtId="14" fontId="8" fillId="2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" fontId="9" fillId="2" borderId="40" xfId="0" applyNumberFormat="1" applyFont="1" applyFill="1" applyBorder="1" applyAlignment="1">
      <alignment horizontal="center" vertical="center"/>
    </xf>
    <xf numFmtId="2" fontId="9" fillId="2" borderId="41" xfId="0" applyNumberFormat="1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0" fillId="2" borderId="0" xfId="0" applyNumberFormat="1" applyFill="1"/>
    <xf numFmtId="15" fontId="9" fillId="2" borderId="11" xfId="0" applyNumberFormat="1" applyFont="1" applyFill="1" applyBorder="1" applyAlignment="1">
      <alignment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2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95" t="s">
        <v>0</v>
      </c>
      <c r="B15" s="195"/>
      <c r="C15" s="195"/>
      <c r="D15" s="195"/>
      <c r="E15" s="19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96" t="s">
        <v>26</v>
      </c>
      <c r="C59" s="19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75" zoomScalePageLayoutView="40" workbookViewId="0">
      <selection activeCell="F63" sqref="F63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98" t="s">
        <v>31</v>
      </c>
      <c r="B1" s="198"/>
      <c r="C1" s="198"/>
      <c r="D1" s="198"/>
      <c r="E1" s="198"/>
      <c r="F1" s="198"/>
      <c r="G1" s="198"/>
      <c r="H1" s="198"/>
      <c r="I1" s="198"/>
    </row>
    <row r="2" spans="1:9" ht="15" x14ac:dyDescent="0.3">
      <c r="A2" s="198"/>
      <c r="B2" s="198"/>
      <c r="C2" s="198"/>
      <c r="D2" s="198"/>
      <c r="E2" s="198"/>
      <c r="F2" s="198"/>
      <c r="G2" s="198"/>
      <c r="H2" s="198"/>
      <c r="I2" s="198"/>
    </row>
    <row r="3" spans="1:9" ht="15" x14ac:dyDescent="0.3">
      <c r="A3" s="198"/>
      <c r="B3" s="198"/>
      <c r="C3" s="198"/>
      <c r="D3" s="198"/>
      <c r="E3" s="198"/>
      <c r="F3" s="198"/>
      <c r="G3" s="198"/>
      <c r="H3" s="198"/>
      <c r="I3" s="198"/>
    </row>
    <row r="4" spans="1:9" ht="15" x14ac:dyDescent="0.3">
      <c r="A4" s="198"/>
      <c r="B4" s="198"/>
      <c r="C4" s="198"/>
      <c r="D4" s="198"/>
      <c r="E4" s="198"/>
      <c r="F4" s="198"/>
      <c r="G4" s="198"/>
      <c r="H4" s="198"/>
      <c r="I4" s="198"/>
    </row>
    <row r="5" spans="1:9" ht="15" x14ac:dyDescent="0.3">
      <c r="A5" s="198"/>
      <c r="B5" s="198"/>
      <c r="C5" s="198"/>
      <c r="D5" s="198"/>
      <c r="E5" s="198"/>
      <c r="F5" s="198"/>
      <c r="G5" s="198"/>
      <c r="H5" s="198"/>
      <c r="I5" s="198"/>
    </row>
    <row r="6" spans="1:9" ht="15" x14ac:dyDescent="0.3">
      <c r="A6" s="198"/>
      <c r="B6" s="198"/>
      <c r="C6" s="198"/>
      <c r="D6" s="198"/>
      <c r="E6" s="198"/>
      <c r="F6" s="198"/>
      <c r="G6" s="198"/>
      <c r="H6" s="198"/>
      <c r="I6" s="198"/>
    </row>
    <row r="7" spans="1:9" ht="15" x14ac:dyDescent="0.3">
      <c r="A7" s="198"/>
      <c r="B7" s="198"/>
      <c r="C7" s="198"/>
      <c r="D7" s="198"/>
      <c r="E7" s="198"/>
      <c r="F7" s="198"/>
      <c r="G7" s="198"/>
      <c r="H7" s="198"/>
      <c r="I7" s="198"/>
    </row>
    <row r="8" spans="1:9" ht="15" x14ac:dyDescent="0.3">
      <c r="A8" s="197" t="s">
        <v>32</v>
      </c>
      <c r="B8" s="197"/>
      <c r="C8" s="197"/>
      <c r="D8" s="197"/>
      <c r="E8" s="197"/>
      <c r="F8" s="197"/>
      <c r="G8" s="197"/>
      <c r="H8" s="197"/>
      <c r="I8" s="197"/>
    </row>
    <row r="9" spans="1:9" ht="15" x14ac:dyDescent="0.3">
      <c r="A9" s="197"/>
      <c r="B9" s="197"/>
      <c r="C9" s="197"/>
      <c r="D9" s="197"/>
      <c r="E9" s="197"/>
      <c r="F9" s="197"/>
      <c r="G9" s="197"/>
      <c r="H9" s="197"/>
      <c r="I9" s="197"/>
    </row>
    <row r="10" spans="1:9" ht="15" x14ac:dyDescent="0.3">
      <c r="A10" s="197"/>
      <c r="B10" s="197"/>
      <c r="C10" s="197"/>
      <c r="D10" s="197"/>
      <c r="E10" s="197"/>
      <c r="F10" s="197"/>
      <c r="G10" s="197"/>
      <c r="H10" s="197"/>
      <c r="I10" s="197"/>
    </row>
    <row r="11" spans="1:9" ht="15" x14ac:dyDescent="0.3">
      <c r="A11" s="197"/>
      <c r="B11" s="197"/>
      <c r="C11" s="197"/>
      <c r="D11" s="197"/>
      <c r="E11" s="197"/>
      <c r="F11" s="197"/>
      <c r="G11" s="197"/>
      <c r="H11" s="197"/>
      <c r="I11" s="197"/>
    </row>
    <row r="12" spans="1:9" ht="15" x14ac:dyDescent="0.3">
      <c r="A12" s="197"/>
      <c r="B12" s="197"/>
      <c r="C12" s="197"/>
      <c r="D12" s="197"/>
      <c r="E12" s="197"/>
      <c r="F12" s="197"/>
      <c r="G12" s="197"/>
      <c r="H12" s="197"/>
      <c r="I12" s="197"/>
    </row>
    <row r="13" spans="1:9" ht="15" x14ac:dyDescent="0.3">
      <c r="A13" s="197"/>
      <c r="B13" s="197"/>
      <c r="C13" s="197"/>
      <c r="D13" s="197"/>
      <c r="E13" s="197"/>
      <c r="F13" s="197"/>
      <c r="G13" s="197"/>
      <c r="H13" s="197"/>
      <c r="I13" s="197"/>
    </row>
    <row r="14" spans="1:9" ht="15" x14ac:dyDescent="0.3">
      <c r="A14" s="197"/>
      <c r="B14" s="197"/>
      <c r="C14" s="197"/>
      <c r="D14" s="197"/>
      <c r="E14" s="197"/>
      <c r="F14" s="197"/>
      <c r="G14" s="197"/>
      <c r="H14" s="197"/>
      <c r="I14" s="197"/>
    </row>
    <row r="15" spans="1:9" ht="19.5" customHeight="1" x14ac:dyDescent="0.3"/>
    <row r="16" spans="1:9" ht="19.5" customHeight="1" x14ac:dyDescent="0.3">
      <c r="A16" s="202" t="s">
        <v>33</v>
      </c>
      <c r="B16" s="203"/>
      <c r="C16" s="203"/>
      <c r="D16" s="203"/>
      <c r="E16" s="203"/>
      <c r="F16" s="203"/>
      <c r="G16" s="203"/>
      <c r="H16" s="204"/>
    </row>
    <row r="17" spans="1:14" ht="18.75" x14ac:dyDescent="0.3">
      <c r="A17" s="205" t="s">
        <v>34</v>
      </c>
      <c r="B17" s="205"/>
      <c r="C17" s="205"/>
      <c r="D17" s="205"/>
      <c r="E17" s="205"/>
      <c r="F17" s="205"/>
      <c r="G17" s="205"/>
      <c r="H17" s="205"/>
    </row>
    <row r="18" spans="1:14" ht="18.75" x14ac:dyDescent="0.3">
      <c r="A18" s="59" t="s">
        <v>35</v>
      </c>
      <c r="B18" s="87" t="s">
        <v>5</v>
      </c>
      <c r="C18" s="87"/>
      <c r="D18" s="87"/>
      <c r="E18" s="87"/>
    </row>
    <row r="19" spans="1:14" ht="18.75" x14ac:dyDescent="0.3">
      <c r="A19" s="59" t="s">
        <v>36</v>
      </c>
      <c r="B19" s="88" t="s">
        <v>7</v>
      </c>
      <c r="C19" s="177">
        <v>22</v>
      </c>
    </row>
    <row r="20" spans="1:14" ht="18.75" x14ac:dyDescent="0.3">
      <c r="A20" s="59" t="s">
        <v>37</v>
      </c>
      <c r="B20" s="88" t="s">
        <v>9</v>
      </c>
    </row>
    <row r="21" spans="1:14" ht="18.75" x14ac:dyDescent="0.3">
      <c r="A21" s="59" t="s">
        <v>38</v>
      </c>
      <c r="B21" s="60" t="s">
        <v>11</v>
      </c>
      <c r="C21" s="60"/>
      <c r="D21" s="60"/>
      <c r="E21" s="60"/>
      <c r="F21" s="60"/>
      <c r="G21" s="60"/>
      <c r="H21" s="60"/>
      <c r="I21" s="56"/>
    </row>
    <row r="22" spans="1:14" ht="18.75" x14ac:dyDescent="0.3">
      <c r="A22" s="59" t="s">
        <v>39</v>
      </c>
      <c r="B22" s="89">
        <v>42271</v>
      </c>
    </row>
    <row r="23" spans="1:14" ht="18.75" x14ac:dyDescent="0.3">
      <c r="A23" s="59" t="s">
        <v>40</v>
      </c>
      <c r="B23" s="89">
        <v>42303</v>
      </c>
    </row>
    <row r="24" spans="1:14" ht="18.75" x14ac:dyDescent="0.3">
      <c r="A24" s="59"/>
      <c r="B24" s="61"/>
    </row>
    <row r="25" spans="1:14" ht="18.75" x14ac:dyDescent="0.3">
      <c r="A25" s="62" t="s">
        <v>1</v>
      </c>
      <c r="B25" s="68" t="s">
        <v>41</v>
      </c>
    </row>
    <row r="26" spans="1:14" s="37" customFormat="1" ht="18.75" x14ac:dyDescent="0.3">
      <c r="A26" s="63"/>
      <c r="B26" s="64"/>
      <c r="C26" s="84"/>
      <c r="D26" s="84"/>
      <c r="E26" s="84"/>
      <c r="F26" s="84"/>
      <c r="G26" s="58"/>
      <c r="H26" s="84"/>
      <c r="I26" s="85"/>
      <c r="J26" s="85"/>
      <c r="K26" s="85"/>
      <c r="L26" s="53"/>
      <c r="M26" s="53"/>
      <c r="N26" s="86"/>
    </row>
    <row r="27" spans="1:14" s="37" customFormat="1" ht="26.25" customHeight="1" x14ac:dyDescent="0.4">
      <c r="A27" s="96" t="s">
        <v>4</v>
      </c>
      <c r="B27" s="121" t="s">
        <v>74</v>
      </c>
      <c r="C27" s="119"/>
      <c r="D27" s="104"/>
      <c r="E27" s="97"/>
      <c r="F27" s="97"/>
      <c r="G27" s="97"/>
      <c r="H27" s="84"/>
      <c r="I27" s="85"/>
      <c r="J27" s="85"/>
      <c r="K27" s="85"/>
      <c r="L27" s="53"/>
      <c r="M27" s="53"/>
      <c r="N27" s="86"/>
    </row>
    <row r="28" spans="1:14" s="37" customFormat="1" ht="26.25" customHeight="1" x14ac:dyDescent="0.4">
      <c r="A28" s="65" t="s">
        <v>42</v>
      </c>
      <c r="B28" s="119">
        <v>58.44</v>
      </c>
      <c r="C28" s="120"/>
      <c r="D28" s="95"/>
      <c r="E28" s="95"/>
      <c r="F28" s="95"/>
      <c r="G28" s="95"/>
      <c r="H28" s="93"/>
      <c r="I28" s="85"/>
      <c r="J28" s="85"/>
      <c r="K28" s="85"/>
      <c r="L28" s="53"/>
      <c r="M28" s="53"/>
      <c r="N28" s="86"/>
    </row>
    <row r="29" spans="1:14" s="37" customFormat="1" ht="26.25" customHeight="1" x14ac:dyDescent="0.4">
      <c r="A29" s="145" t="s">
        <v>43</v>
      </c>
      <c r="B29" s="146">
        <v>0.1</v>
      </c>
      <c r="C29" s="120"/>
      <c r="D29" s="95"/>
      <c r="E29" s="95"/>
      <c r="F29" s="95"/>
      <c r="G29" s="95"/>
      <c r="H29" s="93"/>
      <c r="I29" s="85"/>
      <c r="J29" s="85"/>
      <c r="K29" s="85"/>
      <c r="L29" s="53"/>
      <c r="M29" s="53"/>
      <c r="N29" s="86"/>
    </row>
    <row r="30" spans="1:14" s="37" customFormat="1" ht="18.75" x14ac:dyDescent="0.3">
      <c r="A30" s="110" t="s">
        <v>44</v>
      </c>
      <c r="B30" s="105">
        <v>1</v>
      </c>
      <c r="C30" s="106" t="s">
        <v>45</v>
      </c>
      <c r="D30" s="105">
        <v>1</v>
      </c>
      <c r="F30" s="84"/>
      <c r="G30" s="58"/>
      <c r="H30" s="84"/>
      <c r="I30" s="85"/>
      <c r="J30" s="85"/>
      <c r="K30" s="85"/>
      <c r="L30" s="53"/>
      <c r="M30" s="53"/>
      <c r="N30" s="86"/>
    </row>
    <row r="31" spans="1:14" s="37" customFormat="1" ht="18.75" x14ac:dyDescent="0.3">
      <c r="A31" s="63"/>
      <c r="B31" s="64"/>
      <c r="C31" s="84"/>
      <c r="D31" s="84"/>
      <c r="E31" s="84"/>
      <c r="F31" s="84"/>
      <c r="G31" s="58"/>
      <c r="H31" s="84"/>
      <c r="I31" s="85"/>
      <c r="J31" s="85"/>
      <c r="K31" s="85"/>
      <c r="L31" s="53"/>
      <c r="M31" s="53"/>
      <c r="N31" s="86"/>
    </row>
    <row r="32" spans="1:14" s="37" customFormat="1" ht="19.5" customHeight="1" x14ac:dyDescent="0.3">
      <c r="A32" s="63"/>
      <c r="B32" s="64"/>
      <c r="C32" s="84"/>
      <c r="D32" s="84"/>
      <c r="E32" s="84"/>
      <c r="F32" s="84"/>
      <c r="G32" s="58"/>
      <c r="H32" s="84"/>
      <c r="I32" s="85"/>
      <c r="J32" s="85"/>
      <c r="K32" s="85"/>
      <c r="L32" s="53"/>
      <c r="M32" s="53"/>
      <c r="N32" s="86"/>
    </row>
    <row r="33" spans="1:14" s="37" customFormat="1" ht="19.5" customHeight="1" x14ac:dyDescent="0.3">
      <c r="A33" s="72" t="s">
        <v>46</v>
      </c>
      <c r="B33" s="72" t="s">
        <v>47</v>
      </c>
      <c r="C33" s="114" t="s">
        <v>48</v>
      </c>
      <c r="D33" s="72" t="s">
        <v>49</v>
      </c>
      <c r="E33" s="118" t="s">
        <v>50</v>
      </c>
      <c r="F33" s="122" t="s">
        <v>51</v>
      </c>
      <c r="G33" s="72" t="s">
        <v>52</v>
      </c>
      <c r="J33" s="85"/>
      <c r="K33" s="85"/>
      <c r="L33" s="53"/>
      <c r="M33" s="53"/>
      <c r="N33" s="86"/>
    </row>
    <row r="34" spans="1:14" s="37" customFormat="1" ht="26.25" customHeight="1" x14ac:dyDescent="0.4">
      <c r="A34" s="107" t="s">
        <v>53</v>
      </c>
      <c r="B34" s="111">
        <v>50.99</v>
      </c>
      <c r="C34" s="115">
        <f>IF(ISBLANK(B34), "-",B34/$B$28*($B$30/$D$30))</f>
        <v>0.87251882272416159</v>
      </c>
      <c r="D34" s="179">
        <v>8.6999999999999993</v>
      </c>
      <c r="E34" s="147">
        <f>IF(ISBLANK(B34), "-",C34/D34)</f>
        <v>0.10028951985335191</v>
      </c>
      <c r="F34" s="156">
        <f>IF(ISBLANK(B34), "-",(E34-$B$29)/$B$29)</f>
        <v>2.89519853351905E-3</v>
      </c>
      <c r="G34" s="150">
        <f>IF(ISBLANK(B34),"-",E34/$B$29)</f>
        <v>1.002895198533519</v>
      </c>
      <c r="J34" s="85"/>
      <c r="K34" s="85"/>
      <c r="L34" s="53"/>
      <c r="M34" s="53"/>
      <c r="N34" s="86"/>
    </row>
    <row r="35" spans="1:14" s="37" customFormat="1" ht="26.25" customHeight="1" x14ac:dyDescent="0.4">
      <c r="A35" s="108" t="s">
        <v>54</v>
      </c>
      <c r="B35" s="112">
        <v>59.13</v>
      </c>
      <c r="C35" s="116">
        <f>IF(ISBLANK(B35), "-",B35/$B$28*($B$30/$D$30))</f>
        <v>1.0118069815195072</v>
      </c>
      <c r="D35" s="180">
        <v>10.1</v>
      </c>
      <c r="E35" s="148">
        <f>IF(ISBLANK(B35), "-",C35/D35)</f>
        <v>0.10017890906133735</v>
      </c>
      <c r="F35" s="157">
        <f>IF(ISBLANK(B35), "-",(E35-$B$29)/$B$29)</f>
        <v>1.7890906133734286E-3</v>
      </c>
      <c r="G35" s="151">
        <f>IF(ISBLANK(B35),"-",E35/$B$29)</f>
        <v>1.0017890906133735</v>
      </c>
      <c r="J35" s="85"/>
      <c r="K35" s="85"/>
      <c r="L35" s="53"/>
      <c r="M35" s="53"/>
      <c r="N35" s="86"/>
    </row>
    <row r="36" spans="1:14" s="37" customFormat="1" ht="26.25" customHeight="1" x14ac:dyDescent="0.4">
      <c r="A36" s="108" t="s">
        <v>55</v>
      </c>
      <c r="B36" s="112">
        <v>48.49</v>
      </c>
      <c r="C36" s="116">
        <f>IF(ISBLANK(B36), "-",B36/$B$28*($B$30/$D$30))</f>
        <v>0.82973990417522248</v>
      </c>
      <c r="D36" s="180">
        <v>8.3000000000000007</v>
      </c>
      <c r="E36" s="148">
        <f>IF(ISBLANK(B36), "-",C36/D36)</f>
        <v>9.9968663153641252E-2</v>
      </c>
      <c r="F36" s="157">
        <f>IF(ISBLANK(B36), "-",(E36-$B$29)/$B$29)</f>
        <v>-3.1336846358753778E-4</v>
      </c>
      <c r="G36" s="151">
        <f>IF(ISBLANK(B36),"-",E36/$B$29)</f>
        <v>0.99968663153641246</v>
      </c>
      <c r="J36" s="85"/>
      <c r="K36" s="85"/>
      <c r="L36" s="53"/>
      <c r="M36" s="53"/>
      <c r="N36" s="86"/>
    </row>
    <row r="37" spans="1:14" s="37" customFormat="1" ht="27" customHeight="1" x14ac:dyDescent="0.4">
      <c r="A37" s="109" t="s">
        <v>56</v>
      </c>
      <c r="B37" s="113"/>
      <c r="C37" s="117" t="str">
        <f>IF(ISBLANK(B37), "-",B37/$B$28*($B$30/$D$30))</f>
        <v>-</v>
      </c>
      <c r="D37" s="181"/>
      <c r="E37" s="149" t="str">
        <f>IF(ISBLANK(B37), "-",C37/D37)</f>
        <v>-</v>
      </c>
      <c r="F37" s="158" t="str">
        <f>IF(ISBLANK(B37), "-",(E37-$B$29)/$B$29)</f>
        <v>-</v>
      </c>
      <c r="G37" s="152" t="str">
        <f>IF(ISBLANK(B37),"-",E37/$B$29)</f>
        <v>-</v>
      </c>
      <c r="J37" s="85"/>
      <c r="K37" s="85"/>
      <c r="L37" s="53"/>
      <c r="M37" s="53"/>
      <c r="N37" s="86"/>
    </row>
    <row r="38" spans="1:14" ht="19.5" customHeight="1" x14ac:dyDescent="0.3">
      <c r="A38" s="52"/>
      <c r="B38" s="52"/>
      <c r="C38" s="52"/>
      <c r="D38" s="135" t="s">
        <v>57</v>
      </c>
      <c r="E38" s="103">
        <f>AVERAGE(E34:E37)</f>
        <v>0.10014569735611016</v>
      </c>
      <c r="F38" s="175">
        <f>AVERAGE(F34:F37)</f>
        <v>1.456973561101647E-3</v>
      </c>
      <c r="G38" s="174">
        <f>AVERAGE(G34:G37)</f>
        <v>1.0014569735611016</v>
      </c>
      <c r="H38" s="52"/>
      <c r="L38" s="53"/>
      <c r="M38" s="53"/>
      <c r="N38" s="54"/>
    </row>
    <row r="39" spans="1:14" ht="18.75" x14ac:dyDescent="0.3">
      <c r="A39" s="52"/>
      <c r="B39" s="90"/>
      <c r="C39" s="92"/>
      <c r="D39" s="99" t="s">
        <v>58</v>
      </c>
      <c r="E39" s="100">
        <f>STDEV(E34:E37)/E38</f>
        <v>1.6274913118496531E-3</v>
      </c>
      <c r="F39" s="154"/>
      <c r="G39" s="52"/>
      <c r="H39" s="52"/>
    </row>
    <row r="40" spans="1:14" ht="19.5" customHeight="1" x14ac:dyDescent="0.3">
      <c r="A40" s="52"/>
      <c r="B40" s="90"/>
      <c r="C40" s="92"/>
      <c r="D40" s="101" t="s">
        <v>20</v>
      </c>
      <c r="E40" s="102">
        <f>COUNT(E34:E37)</f>
        <v>3</v>
      </c>
      <c r="F40" s="155"/>
      <c r="G40" s="52"/>
      <c r="H40" s="52"/>
    </row>
    <row r="41" spans="1:14" ht="18.75" x14ac:dyDescent="0.3">
      <c r="A41" s="94"/>
      <c r="B41" s="91"/>
      <c r="C41" s="90"/>
      <c r="D41" s="90"/>
      <c r="E41" s="90"/>
      <c r="F41" s="153"/>
      <c r="G41" s="52"/>
      <c r="H41" s="52"/>
    </row>
    <row r="43" spans="1:14" ht="18.75" x14ac:dyDescent="0.3">
      <c r="A43" s="67" t="s">
        <v>1</v>
      </c>
      <c r="B43" s="68" t="s">
        <v>59</v>
      </c>
    </row>
    <row r="44" spans="1:14" ht="18.75" x14ac:dyDescent="0.3">
      <c r="A44" s="63" t="s">
        <v>60</v>
      </c>
      <c r="B44" s="69" t="str">
        <f>B21</f>
        <v>SODIUM CHLORIDE 0.9%</v>
      </c>
    </row>
    <row r="45" spans="1:14" ht="18.75" x14ac:dyDescent="0.3">
      <c r="A45" s="70"/>
      <c r="B45" s="178"/>
      <c r="H45" s="71"/>
    </row>
    <row r="46" spans="1:14" ht="26.25" customHeight="1" x14ac:dyDescent="0.4">
      <c r="A46" s="69" t="s">
        <v>61</v>
      </c>
      <c r="B46" s="191">
        <v>100</v>
      </c>
      <c r="C46" s="58" t="s">
        <v>62</v>
      </c>
      <c r="D46" s="192">
        <v>900</v>
      </c>
      <c r="E46" s="58" t="str">
        <f>B20</f>
        <v>SODIUM CHLORIDE</v>
      </c>
      <c r="H46" s="71"/>
    </row>
    <row r="47" spans="1:14" ht="18.75" x14ac:dyDescent="0.3">
      <c r="A47" s="69"/>
      <c r="B47" s="176"/>
      <c r="H47" s="71"/>
    </row>
    <row r="48" spans="1:14" ht="26.25" customHeight="1" x14ac:dyDescent="0.4">
      <c r="A48" s="63" t="s">
        <v>63</v>
      </c>
      <c r="B48" s="193">
        <v>5.8440000000000003</v>
      </c>
      <c r="C48" s="52" t="str">
        <f>B20</f>
        <v>SODIUM CHLORIDE</v>
      </c>
      <c r="H48" s="71"/>
    </row>
    <row r="49" spans="1:10" ht="19.5" customHeight="1" x14ac:dyDescent="0.3">
      <c r="A49" s="52"/>
      <c r="B49" s="52"/>
      <c r="C49" s="52"/>
      <c r="D49" s="52"/>
      <c r="H49" s="71"/>
    </row>
    <row r="50" spans="1:10" ht="19.5" customHeight="1" x14ac:dyDescent="0.3">
      <c r="C50" s="52"/>
      <c r="D50" s="52"/>
      <c r="E50" s="52"/>
      <c r="F50" s="52"/>
      <c r="G50" s="200" t="s">
        <v>64</v>
      </c>
      <c r="H50" s="201"/>
      <c r="J50" s="164"/>
    </row>
    <row r="51" spans="1:10" ht="19.5" customHeight="1" x14ac:dyDescent="0.3">
      <c r="A51" s="123" t="s">
        <v>65</v>
      </c>
      <c r="B51" s="72" t="s">
        <v>66</v>
      </c>
      <c r="C51" s="72" t="s">
        <v>67</v>
      </c>
      <c r="D51" s="72" t="s">
        <v>68</v>
      </c>
      <c r="E51" s="72" t="s">
        <v>69</v>
      </c>
      <c r="F51" s="138" t="s">
        <v>70</v>
      </c>
      <c r="G51" s="72" t="s">
        <v>71</v>
      </c>
      <c r="H51" s="72" t="s">
        <v>72</v>
      </c>
      <c r="I51" s="190" t="s">
        <v>73</v>
      </c>
      <c r="J51" s="124"/>
    </row>
    <row r="52" spans="1:10" ht="26.25" customHeight="1" x14ac:dyDescent="0.4">
      <c r="A52" s="125" t="s">
        <v>53</v>
      </c>
      <c r="B52" s="128">
        <v>5</v>
      </c>
      <c r="C52" s="182">
        <v>7.8</v>
      </c>
      <c r="D52" s="132">
        <v>0</v>
      </c>
      <c r="E52" s="185">
        <f>IF(ISBLANK(B52),"-",C52-$D$56)</f>
        <v>7.8</v>
      </c>
      <c r="F52" s="141">
        <f>IF(ISBLANK(B52), "-",E52*$G$38)</f>
        <v>7.8113643937765929</v>
      </c>
      <c r="G52" s="159">
        <f>IF(ISBLANK(B52),"-",F52*$B$48)</f>
        <v>45.649613517230414</v>
      </c>
      <c r="H52" s="140">
        <f>IF(ISBLANK(B52),"-",G52*$B$46/B52)</f>
        <v>912.99227034460819</v>
      </c>
      <c r="I52" s="170">
        <f>IF(ISBLANK(B52),"-",H52/$D$46)</f>
        <v>1.0144358559384536</v>
      </c>
      <c r="J52" s="165"/>
    </row>
    <row r="53" spans="1:10" ht="26.25" customHeight="1" x14ac:dyDescent="0.4">
      <c r="A53" s="126" t="s">
        <v>54</v>
      </c>
      <c r="B53" s="129">
        <v>5</v>
      </c>
      <c r="C53" s="183">
        <v>7.8</v>
      </c>
      <c r="D53" s="133">
        <v>0</v>
      </c>
      <c r="E53" s="186">
        <f>IF(ISBLANK(B53),"-",C53-$D$56)</f>
        <v>7.8</v>
      </c>
      <c r="F53" s="142">
        <f>IF(ISBLANK(B53), "-",E53*$G$38)</f>
        <v>7.8113643937765929</v>
      </c>
      <c r="G53" s="160">
        <f>IF(ISBLANK(B53),"-",F53*$B$48)</f>
        <v>45.649613517230414</v>
      </c>
      <c r="H53" s="163">
        <f>IF(ISBLANK(B53),"-",G53*$B$46/B53)</f>
        <v>912.99227034460819</v>
      </c>
      <c r="I53" s="171">
        <f>IF(ISBLANK(B53),"-",H53/$D$46)</f>
        <v>1.0144358559384536</v>
      </c>
      <c r="J53" s="165"/>
    </row>
    <row r="54" spans="1:10" ht="26.25" customHeight="1" x14ac:dyDescent="0.4">
      <c r="A54" s="126" t="s">
        <v>55</v>
      </c>
      <c r="B54" s="129">
        <v>5</v>
      </c>
      <c r="C54" s="183">
        <v>7.7</v>
      </c>
      <c r="D54" s="133">
        <v>0</v>
      </c>
      <c r="E54" s="186">
        <f>IF(ISBLANK(B54),"-",C54-$D$56)</f>
        <v>7.7</v>
      </c>
      <c r="F54" s="142">
        <f>IF(ISBLANK(B54), "-",E54*$G$38)</f>
        <v>7.7112186964204827</v>
      </c>
      <c r="G54" s="160">
        <f>IF(ISBLANK(B54),"-",F54*$B$48)</f>
        <v>45.064362061881305</v>
      </c>
      <c r="H54" s="163">
        <f>IF(ISBLANK(B54),"-",G54*$B$46/B54)</f>
        <v>901.28724123762606</v>
      </c>
      <c r="I54" s="171">
        <f>IF(ISBLANK(B54),"-",H54/$D$46)</f>
        <v>1.0014302680418068</v>
      </c>
      <c r="J54" s="165"/>
    </row>
    <row r="55" spans="1:10" ht="27" customHeight="1" x14ac:dyDescent="0.4">
      <c r="A55" s="127" t="s">
        <v>56</v>
      </c>
      <c r="B55" s="130"/>
      <c r="C55" s="184"/>
      <c r="D55" s="134"/>
      <c r="E55" s="144" t="str">
        <f>IF(ISBLANK(B55),"-",C55-$D$56)</f>
        <v>-</v>
      </c>
      <c r="F55" s="143" t="str">
        <f>IF(ISBLANK(B55), "-",E55*$G$38)</f>
        <v>-</v>
      </c>
      <c r="G55" s="161" t="str">
        <f>IF(ISBLANK(B55),"-",F55*$B$48)</f>
        <v>-</v>
      </c>
      <c r="H55" s="173" t="str">
        <f>IF(ISBLANK(B55),"-",G55*$B$46/B55)</f>
        <v>-</v>
      </c>
      <c r="I55" s="171" t="str">
        <f>IF(ISBLANK(B55),"-",H55/$D$46)</f>
        <v>-</v>
      </c>
      <c r="J55" s="166"/>
    </row>
    <row r="56" spans="1:10" ht="26.25" customHeight="1" x14ac:dyDescent="0.4">
      <c r="C56" s="98" t="s">
        <v>57</v>
      </c>
      <c r="D56" s="131">
        <f>AVERAGE(D52:D55)</f>
        <v>0</v>
      </c>
      <c r="F56" s="98" t="s">
        <v>57</v>
      </c>
      <c r="G56" s="139">
        <f>AVERAGE(G52:G55)</f>
        <v>45.454529698780711</v>
      </c>
      <c r="H56" s="187">
        <f>AVERAGE(H52:H55)</f>
        <v>909.09059397561407</v>
      </c>
      <c r="I56" s="172">
        <f>AVERAGE(I52:I55)</f>
        <v>1.0101006599729045</v>
      </c>
      <c r="J56" s="167"/>
    </row>
    <row r="57" spans="1:10" ht="26.25" customHeight="1" x14ac:dyDescent="0.4">
      <c r="C57" s="99" t="s">
        <v>58</v>
      </c>
      <c r="D57" s="100" t="str">
        <f>IF(D56=0,"-",STDEV(D52:D55)/D56)</f>
        <v>-</v>
      </c>
      <c r="F57" s="99" t="s">
        <v>58</v>
      </c>
      <c r="G57" s="162"/>
      <c r="H57" s="188">
        <f>STDEV(H52:H55)/H56</f>
        <v>7.4336944530852909E-3</v>
      </c>
      <c r="I57" s="136">
        <f>STDEV(I52:I55)/I56</f>
        <v>7.4336944530853186E-3</v>
      </c>
      <c r="J57" s="168"/>
    </row>
    <row r="58" spans="1:10" ht="27" customHeight="1" x14ac:dyDescent="0.4">
      <c r="C58" s="101" t="s">
        <v>20</v>
      </c>
      <c r="D58" s="102">
        <f>COUNT(D52:D55)</f>
        <v>3</v>
      </c>
      <c r="F58" s="101" t="s">
        <v>20</v>
      </c>
      <c r="G58" s="137">
        <f>COUNT(G52:G55)</f>
        <v>3</v>
      </c>
      <c r="H58" s="189">
        <f>COUNT(H52:H55)</f>
        <v>3</v>
      </c>
      <c r="I58" s="137">
        <f>COUNT(I52:I55)</f>
        <v>3</v>
      </c>
      <c r="J58" s="169"/>
    </row>
    <row r="59" spans="1:10" ht="18.75" x14ac:dyDescent="0.3">
      <c r="H59" s="71"/>
      <c r="J59" s="54"/>
    </row>
    <row r="60" spans="1:10" ht="18.75" x14ac:dyDescent="0.3">
      <c r="H60" s="71"/>
    </row>
    <row r="61" spans="1:10" ht="19.5" customHeight="1" x14ac:dyDescent="0.3">
      <c r="A61" s="57"/>
      <c r="B61" s="57"/>
      <c r="C61" s="76"/>
      <c r="D61" s="76"/>
      <c r="E61" s="76"/>
      <c r="F61" s="76"/>
      <c r="G61" s="76"/>
      <c r="H61" s="76"/>
    </row>
    <row r="62" spans="1:10" ht="18.75" x14ac:dyDescent="0.3">
      <c r="B62" s="199" t="s">
        <v>26</v>
      </c>
      <c r="C62" s="199"/>
      <c r="E62" s="83" t="s">
        <v>27</v>
      </c>
      <c r="F62" s="77"/>
      <c r="G62" s="199" t="s">
        <v>28</v>
      </c>
      <c r="H62" s="199"/>
    </row>
    <row r="63" spans="1:10" ht="83.25" customHeight="1" x14ac:dyDescent="0.3">
      <c r="A63" s="78" t="s">
        <v>29</v>
      </c>
      <c r="B63" s="79" t="s">
        <v>75</v>
      </c>
      <c r="C63" s="79"/>
      <c r="E63" s="194">
        <v>42303</v>
      </c>
      <c r="F63" s="75"/>
      <c r="G63" s="80"/>
      <c r="H63" s="80"/>
    </row>
    <row r="64" spans="1:10" ht="84" customHeight="1" x14ac:dyDescent="0.3">
      <c r="A64" s="78" t="s">
        <v>30</v>
      </c>
      <c r="B64" s="81" t="s">
        <v>76</v>
      </c>
      <c r="C64" s="81"/>
      <c r="E64" s="207">
        <v>42305</v>
      </c>
      <c r="F64" s="75"/>
      <c r="G64" s="82"/>
      <c r="H64" s="82"/>
    </row>
    <row r="65" spans="1:9" ht="18.75" x14ac:dyDescent="0.3">
      <c r="A65" s="73"/>
      <c r="B65" s="73"/>
      <c r="C65" s="66"/>
      <c r="D65" s="66"/>
      <c r="E65" s="66"/>
      <c r="F65" s="74"/>
      <c r="G65" s="66"/>
      <c r="H65" s="66"/>
      <c r="I65" s="55"/>
    </row>
    <row r="66" spans="1:9" ht="18.75" x14ac:dyDescent="0.3">
      <c r="A66" s="73"/>
      <c r="B66" s="73"/>
      <c r="C66" s="66"/>
      <c r="D66" s="66"/>
      <c r="E66" s="66"/>
      <c r="F66" s="74"/>
      <c r="G66" s="66"/>
      <c r="H66" s="66"/>
      <c r="I66" s="55"/>
    </row>
    <row r="67" spans="1:9" ht="18.75" x14ac:dyDescent="0.3">
      <c r="A67" s="73"/>
      <c r="B67" s="73"/>
      <c r="C67" s="66"/>
      <c r="D67" s="66"/>
      <c r="E67" s="66"/>
      <c r="F67" s="74"/>
      <c r="G67" s="66"/>
      <c r="H67" s="66"/>
      <c r="I67" s="55"/>
    </row>
    <row r="68" spans="1:9" ht="18.75" x14ac:dyDescent="0.3">
      <c r="A68" s="73"/>
      <c r="B68" s="73"/>
      <c r="C68" s="66"/>
      <c r="D68" s="66"/>
      <c r="E68" s="66"/>
      <c r="F68" s="74"/>
      <c r="G68" s="66"/>
      <c r="H68" s="66"/>
      <c r="I68" s="55"/>
    </row>
    <row r="69" spans="1:9" ht="18.75" x14ac:dyDescent="0.3">
      <c r="A69" s="73"/>
      <c r="B69" s="73"/>
      <c r="C69" s="66"/>
      <c r="D69" s="66"/>
      <c r="E69" s="66"/>
      <c r="F69" s="74"/>
      <c r="G69" s="66"/>
      <c r="H69" s="66"/>
      <c r="I69" s="55"/>
    </row>
    <row r="70" spans="1:9" ht="18.75" x14ac:dyDescent="0.3">
      <c r="A70" s="73"/>
      <c r="B70" s="73"/>
      <c r="C70" s="66"/>
      <c r="D70" s="66"/>
      <c r="E70" s="66"/>
      <c r="F70" s="74"/>
      <c r="G70" s="66"/>
      <c r="H70" s="66"/>
      <c r="I70" s="55"/>
    </row>
    <row r="71" spans="1:9" ht="18.75" x14ac:dyDescent="0.3">
      <c r="A71" s="73"/>
      <c r="B71" s="73"/>
      <c r="C71" s="66"/>
      <c r="D71" s="66"/>
      <c r="E71" s="66"/>
      <c r="F71" s="74"/>
      <c r="G71" s="66"/>
      <c r="H71" s="66"/>
      <c r="I71" s="55"/>
    </row>
    <row r="72" spans="1:9" ht="18.75" x14ac:dyDescent="0.3">
      <c r="A72" s="73"/>
      <c r="B72" s="73"/>
      <c r="C72" s="66"/>
      <c r="D72" s="66"/>
      <c r="E72" s="66"/>
      <c r="F72" s="74"/>
      <c r="G72" s="66"/>
      <c r="H72" s="66"/>
      <c r="I72" s="55"/>
    </row>
    <row r="73" spans="1:9" ht="18.75" x14ac:dyDescent="0.3">
      <c r="A73" s="73"/>
      <c r="B73" s="73"/>
      <c r="C73" s="66"/>
      <c r="D73" s="66"/>
      <c r="E73" s="66"/>
      <c r="F73" s="74"/>
      <c r="G73" s="66"/>
      <c r="H73" s="66"/>
      <c r="I73" s="55"/>
    </row>
    <row r="250" spans="1:1" x14ac:dyDescent="0.3">
      <c r="A250" s="6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"/>
  <sheetViews>
    <sheetView workbookViewId="0">
      <selection activeCell="C30" sqref="C30"/>
    </sheetView>
  </sheetViews>
  <sheetFormatPr defaultRowHeight="12.75" x14ac:dyDescent="0.2"/>
  <sheetData>
    <row r="9" spans="8:8" x14ac:dyDescent="0.2">
      <c r="H9" s="2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NORMAL SALINE</vt:lpstr>
      <vt:lpstr>Sheet1</vt:lpstr>
      <vt:lpstr>'NORMAL SALINE'!Print_Area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2015-10-26T10:01:16Z</cp:lastPrinted>
  <dcterms:created xsi:type="dcterms:W3CDTF">2005-07-05T10:19:27Z</dcterms:created>
  <dcterms:modified xsi:type="dcterms:W3CDTF">2015-10-28T13:37:42Z</dcterms:modified>
</cp:coreProperties>
</file>