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0215" windowHeight="8640" activeTab="1"/>
  </bookViews>
  <sheets>
    <sheet name="component" sheetId="2" r:id="rId1"/>
    <sheet name="Glucose anhydrous" sheetId="4" r:id="rId2"/>
  </sheets>
  <definedNames>
    <definedName name="_xlnm.Print_Area" localSheetId="0">component!$A$1:$I$53</definedName>
    <definedName name="_xlnm.Print_Area" localSheetId="1">'Glucose anhydrous'!$A$1:$I$53</definedName>
  </definedNames>
  <calcPr calcId="145621"/>
</workbook>
</file>

<file path=xl/calcChain.xml><?xml version="1.0" encoding="utf-8"?>
<calcChain xmlns="http://schemas.openxmlformats.org/spreadsheetml/2006/main">
  <c r="G33" i="4" l="1"/>
  <c r="G34" i="4"/>
  <c r="G35" i="4"/>
  <c r="G36" i="4"/>
  <c r="G37" i="4"/>
  <c r="G38" i="4"/>
  <c r="G39" i="4"/>
  <c r="G40" i="4"/>
  <c r="G41" i="4"/>
  <c r="G42" i="4"/>
  <c r="G43" i="4"/>
  <c r="G32" i="4"/>
  <c r="C48" i="4" l="1"/>
  <c r="I43" i="4"/>
  <c r="H43" i="4"/>
  <c r="B40" i="4"/>
  <c r="I39" i="4"/>
  <c r="H39" i="4"/>
  <c r="I35" i="4"/>
  <c r="H35" i="4"/>
  <c r="E28" i="4"/>
  <c r="C48" i="2"/>
  <c r="I43" i="2"/>
  <c r="H43" i="2"/>
  <c r="G43" i="2"/>
  <c r="I42" i="2"/>
  <c r="H42" i="2"/>
  <c r="G42" i="2"/>
  <c r="I41" i="2"/>
  <c r="H41" i="2"/>
  <c r="G41" i="2"/>
  <c r="I40" i="2"/>
  <c r="H40" i="2"/>
  <c r="G40" i="2"/>
  <c r="B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H46" i="2" s="1"/>
  <c r="G32" i="2"/>
  <c r="E28" i="2"/>
  <c r="H32" i="4" l="1"/>
  <c r="I32" i="4" s="1"/>
  <c r="H38" i="4"/>
  <c r="I38" i="4" s="1"/>
  <c r="H37" i="4"/>
  <c r="I37" i="4" s="1"/>
  <c r="I46" i="2"/>
  <c r="H41" i="4"/>
  <c r="I41" i="4" s="1"/>
  <c r="H42" i="4"/>
  <c r="I42" i="4" s="1"/>
  <c r="H33" i="4"/>
  <c r="I33" i="4" s="1"/>
  <c r="H40" i="4"/>
  <c r="I40" i="4" s="1"/>
  <c r="H34" i="4"/>
  <c r="I34" i="4" s="1"/>
  <c r="H36" i="4"/>
  <c r="I36" i="4" s="1"/>
  <c r="H44" i="2"/>
  <c r="H45" i="2" s="1"/>
  <c r="I44" i="2"/>
  <c r="I46" i="4" l="1"/>
  <c r="I44" i="4"/>
  <c r="G48" i="4" s="1"/>
  <c r="H44" i="4"/>
  <c r="H45" i="4" s="1"/>
  <c r="H46" i="4"/>
  <c r="G48" i="2"/>
  <c r="I45" i="2"/>
  <c r="I45" i="4" l="1"/>
</calcChain>
</file>

<file path=xl/sharedStrings.xml><?xml version="1.0" encoding="utf-8"?>
<sst xmlns="http://schemas.openxmlformats.org/spreadsheetml/2006/main" count="103" uniqueCount="53">
  <si>
    <t>Analysis Data</t>
  </si>
  <si>
    <t>D50 GLUCOSE INTRAVENOUS INFUSION</t>
  </si>
  <si>
    <t>NDQD201509274</t>
  </si>
  <si>
    <t xml:space="preserve">Glucose Anhydrous B.P </t>
  </si>
  <si>
    <t>Each 100ml contains:
Glucose Anhydrous B.P 50g</t>
  </si>
  <si>
    <t>2015-09-10 11:35:00</t>
  </si>
  <si>
    <t>n: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</si>
  <si>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</si>
  <si>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</si>
  <si>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</si>
  <si>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</si>
  <si>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</si>
  <si>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</si>
  <si>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</si>
  <si>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</si>
  <si>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</si>
  <si>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</si>
  <si>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</si>
  <si>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</si>
  <si>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</si>
  <si>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</si>
  <si>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</si>
  <si>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 xml:space="preserve">Label Claim: </t>
  </si>
  <si>
    <t>Each</t>
  </si>
  <si>
    <t>contains</t>
  </si>
  <si>
    <t>Conversion Factor:</t>
  </si>
  <si>
    <t>Initial Sample dilution (mL):</t>
  </si>
  <si>
    <t>Sample Vol (mL)</t>
  </si>
  <si>
    <t>Injection</t>
  </si>
  <si>
    <t>Response:</t>
  </si>
  <si>
    <t>Amt in sample (mg)</t>
  </si>
  <si>
    <t>Amt per label claim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</si>
  <si>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</si>
  <si>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</si>
  <si>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</si>
  <si>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</si>
  <si>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</si>
  <si>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</si>
  <si>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</si>
  <si>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</si>
  <si>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</si>
  <si>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</si>
  <si>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</si>
  <si>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</si>
  <si>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</si>
  <si>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If there are no serial dilutions, or only one dilution, enter 1 in all boxes not used.</t>
  </si>
  <si>
    <t>Average:</t>
  </si>
  <si>
    <t>RSD:</t>
  </si>
  <si>
    <t>Comment:</t>
  </si>
  <si>
    <t xml:space="preserve">The content of </t>
  </si>
  <si>
    <t xml:space="preserve">in the sample as a percentage of the stated  label claim is </t>
  </si>
  <si>
    <t>.</t>
  </si>
  <si>
    <t>Amt per label claim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</si>
</sst>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dd\-mmm\-yyyy"/>
    <numFmt numFmtId="166" formatCode="0.0\ &quot;mL&quot;"/>
    <numFmt numFmtId="167" formatCode="0\ &quot;mg&quot;"/>
    <numFmt numFmtId="168" formatCode="0.0000"/>
  </numFmts>
  <fonts count="12" x14ac:knownFonts="1">
    <font>
      <sz val="10"/>
      <color rgb="FF000000"/>
      <name val="Arial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1"/>
      <color rgb="FF000000"/>
      <name val="Calibri"/>
    </font>
    <font>
      <b/>
      <i/>
      <sz val="14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2" borderId="0" xfId="0" applyFill="1"/>
    <xf numFmtId="0" fontId="1" fillId="2" borderId="0" xfId="0" applyFont="1" applyFill="1"/>
    <xf numFmtId="0" fontId="5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8" fillId="3" borderId="0" xfId="0" applyFont="1" applyFill="1" applyAlignment="1" applyProtection="1">
      <alignment horizontal="left"/>
      <protection locked="0"/>
    </xf>
    <xf numFmtId="0" fontId="8" fillId="2" borderId="0" xfId="0" applyFont="1" applyFill="1" applyAlignment="1" applyProtection="1">
      <alignment horizontal="right"/>
      <protection locked="0"/>
    </xf>
    <xf numFmtId="0" fontId="5" fillId="2" borderId="0" xfId="0" applyFont="1" applyFill="1" applyAlignment="1">
      <alignment horizontal="left"/>
    </xf>
    <xf numFmtId="0" fontId="8" fillId="3" borderId="0" xfId="0" applyFont="1" applyFill="1" applyAlignment="1" applyProtection="1">
      <alignment horizontal="left"/>
      <protection locked="0"/>
    </xf>
    <xf numFmtId="165" fontId="8" fillId="3" borderId="0" xfId="0" applyNumberFormat="1" applyFont="1" applyFill="1" applyAlignment="1" applyProtection="1">
      <alignment horizontal="left"/>
      <protection locked="0"/>
    </xf>
    <xf numFmtId="15" fontId="5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166" fontId="7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horizontal="center"/>
    </xf>
    <xf numFmtId="167" fontId="7" fillId="3" borderId="0" xfId="0" applyNumberFormat="1" applyFont="1" applyFill="1" applyAlignment="1" applyProtection="1">
      <alignment horizontal="center"/>
      <protection locked="0"/>
    </xf>
    <xf numFmtId="0" fontId="5" fillId="2" borderId="5" xfId="0" applyFont="1" applyFill="1" applyBorder="1" applyAlignment="1">
      <alignment horizontal="right"/>
    </xf>
    <xf numFmtId="0" fontId="8" fillId="3" borderId="6" xfId="0" applyFont="1" applyFill="1" applyBorder="1" applyAlignment="1" applyProtection="1">
      <alignment horizontal="center"/>
      <protection locked="0"/>
    </xf>
    <xf numFmtId="2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right"/>
    </xf>
    <xf numFmtId="0" fontId="8" fillId="3" borderId="9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>
      <alignment horizontal="center"/>
    </xf>
    <xf numFmtId="0" fontId="8" fillId="3" borderId="5" xfId="0" applyFont="1" applyFill="1" applyBorder="1" applyAlignment="1" applyProtection="1">
      <alignment horizontal="center"/>
      <protection locked="0"/>
    </xf>
    <xf numFmtId="2" fontId="5" fillId="2" borderId="7" xfId="0" applyNumberFormat="1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10" fontId="5" fillId="2" borderId="7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/>
    </xf>
    <xf numFmtId="0" fontId="8" fillId="3" borderId="8" xfId="0" applyFont="1" applyFill="1" applyBorder="1" applyAlignment="1" applyProtection="1">
      <alignment horizontal="center"/>
      <protection locked="0"/>
    </xf>
    <xf numFmtId="2" fontId="5" fillId="2" borderId="10" xfId="0" applyNumberFormat="1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10" fontId="5" fillId="2" borderId="10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/>
    </xf>
    <xf numFmtId="0" fontId="8" fillId="3" borderId="11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10" fontId="5" fillId="2" borderId="12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right"/>
    </xf>
    <xf numFmtId="0" fontId="7" fillId="2" borderId="1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4" xfId="0" applyFont="1" applyFill="1" applyBorder="1" applyAlignment="1">
      <alignment horizontal="right"/>
    </xf>
    <xf numFmtId="10" fontId="7" fillId="4" borderId="15" xfId="0" applyNumberFormat="1" applyFont="1" applyFill="1" applyBorder="1" applyAlignment="1">
      <alignment horizontal="center"/>
    </xf>
    <xf numFmtId="0" fontId="5" fillId="2" borderId="16" xfId="0" applyFont="1" applyFill="1" applyBorder="1" applyAlignment="1">
      <alignment horizontal="right"/>
    </xf>
    <xf numFmtId="10" fontId="7" fillId="5" borderId="17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8" xfId="0" applyFont="1" applyFill="1" applyBorder="1" applyAlignment="1">
      <alignment horizontal="right"/>
    </xf>
    <xf numFmtId="0" fontId="7" fillId="4" borderId="19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2" borderId="0" xfId="0" applyFont="1" applyFill="1"/>
    <xf numFmtId="164" fontId="7" fillId="2" borderId="0" xfId="0" applyNumberFormat="1" applyFont="1" applyFill="1" applyAlignment="1">
      <alignment horizontal="center"/>
    </xf>
    <xf numFmtId="0" fontId="10" fillId="2" borderId="2" xfId="0" applyFont="1" applyFill="1" applyBorder="1" applyAlignment="1">
      <alignment horizontal="right" vertical="center" wrapText="1"/>
    </xf>
    <xf numFmtId="0" fontId="5" fillId="2" borderId="2" xfId="0" applyFont="1" applyFill="1" applyBorder="1"/>
    <xf numFmtId="0" fontId="6" fillId="2" borderId="0" xfId="0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 applyAlignment="1">
      <alignment horizontal="right"/>
    </xf>
    <xf numFmtId="0" fontId="5" fillId="2" borderId="1" xfId="0" applyFont="1" applyFill="1" applyBorder="1" applyProtection="1">
      <protection locked="0"/>
    </xf>
    <xf numFmtId="0" fontId="5" fillId="2" borderId="0" xfId="0" applyFont="1" applyFill="1" applyProtection="1">
      <protection locked="0"/>
    </xf>
    <xf numFmtId="0" fontId="5" fillId="2" borderId="1" xfId="0" applyFont="1" applyFill="1" applyBorder="1" applyProtection="1">
      <protection locked="0"/>
    </xf>
    <xf numFmtId="0" fontId="5" fillId="2" borderId="1" xfId="0" applyFont="1" applyFill="1" applyBorder="1"/>
    <xf numFmtId="0" fontId="6" fillId="2" borderId="4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5" fillId="2" borderId="4" xfId="0" applyFont="1" applyFill="1" applyBorder="1" applyProtection="1">
      <protection locked="0"/>
    </xf>
    <xf numFmtId="0" fontId="5" fillId="2" borderId="4" xfId="0" applyFont="1" applyFill="1" applyBorder="1"/>
    <xf numFmtId="167" fontId="7" fillId="2" borderId="0" xfId="0" applyNumberFormat="1" applyFont="1" applyFill="1" applyAlignment="1" applyProtection="1">
      <alignment horizontal="center"/>
      <protection locked="0"/>
    </xf>
    <xf numFmtId="168" fontId="7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8" fillId="3" borderId="0" xfId="0" applyFont="1" applyFill="1" applyAlignment="1" applyProtection="1">
      <alignment horizontal="left"/>
      <protection locked="0"/>
    </xf>
    <xf numFmtId="0" fontId="8" fillId="2" borderId="0" xfId="0" applyFont="1" applyFill="1" applyAlignment="1" applyProtection="1">
      <alignment horizontal="right"/>
      <protection locked="0"/>
    </xf>
    <xf numFmtId="0" fontId="5" fillId="2" borderId="0" xfId="0" applyFont="1" applyFill="1" applyAlignment="1">
      <alignment horizontal="left"/>
    </xf>
    <xf numFmtId="0" fontId="8" fillId="3" borderId="0" xfId="0" applyFont="1" applyFill="1" applyAlignment="1" applyProtection="1">
      <alignment horizontal="left"/>
      <protection locked="0"/>
    </xf>
    <xf numFmtId="165" fontId="8" fillId="3" borderId="0" xfId="0" applyNumberFormat="1" applyFont="1" applyFill="1" applyAlignment="1" applyProtection="1">
      <alignment horizontal="left"/>
      <protection locked="0"/>
    </xf>
    <xf numFmtId="15" fontId="5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166" fontId="7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horizontal="center"/>
    </xf>
    <xf numFmtId="167" fontId="7" fillId="3" borderId="0" xfId="0" applyNumberFormat="1" applyFont="1" applyFill="1" applyAlignment="1" applyProtection="1">
      <alignment horizontal="center"/>
      <protection locked="0"/>
    </xf>
    <xf numFmtId="0" fontId="5" fillId="2" borderId="5" xfId="0" applyFont="1" applyFill="1" applyBorder="1" applyAlignment="1">
      <alignment horizontal="right"/>
    </xf>
    <xf numFmtId="0" fontId="8" fillId="3" borderId="6" xfId="0" applyFont="1" applyFill="1" applyBorder="1" applyAlignment="1" applyProtection="1">
      <alignment horizontal="center"/>
      <protection locked="0"/>
    </xf>
    <xf numFmtId="2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right"/>
    </xf>
    <xf numFmtId="0" fontId="8" fillId="3" borderId="9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>
      <alignment horizontal="center"/>
    </xf>
    <xf numFmtId="0" fontId="8" fillId="3" borderId="5" xfId="0" applyFont="1" applyFill="1" applyBorder="1" applyAlignment="1" applyProtection="1">
      <alignment horizontal="center"/>
      <protection locked="0"/>
    </xf>
    <xf numFmtId="10" fontId="5" fillId="2" borderId="7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/>
    </xf>
    <xf numFmtId="0" fontId="8" fillId="3" borderId="8" xfId="0" applyFont="1" applyFill="1" applyBorder="1" applyAlignment="1" applyProtection="1">
      <alignment horizontal="center"/>
      <protection locked="0"/>
    </xf>
    <xf numFmtId="10" fontId="5" fillId="2" borderId="10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/>
    </xf>
    <xf numFmtId="0" fontId="8" fillId="3" borderId="11" xfId="0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0" fontId="5" fillId="2" borderId="12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right"/>
    </xf>
    <xf numFmtId="0" fontId="7" fillId="2" borderId="1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4" xfId="0" applyFont="1" applyFill="1" applyBorder="1" applyAlignment="1">
      <alignment horizontal="right"/>
    </xf>
    <xf numFmtId="10" fontId="7" fillId="4" borderId="15" xfId="0" applyNumberFormat="1" applyFont="1" applyFill="1" applyBorder="1" applyAlignment="1">
      <alignment horizontal="center"/>
    </xf>
    <xf numFmtId="0" fontId="5" fillId="2" borderId="16" xfId="0" applyFont="1" applyFill="1" applyBorder="1" applyAlignment="1">
      <alignment horizontal="right"/>
    </xf>
    <xf numFmtId="10" fontId="7" fillId="5" borderId="17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8" xfId="0" applyFont="1" applyFill="1" applyBorder="1" applyAlignment="1">
      <alignment horizontal="right"/>
    </xf>
    <xf numFmtId="0" fontId="7" fillId="4" borderId="19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2" borderId="0" xfId="0" applyFont="1" applyFill="1"/>
    <xf numFmtId="164" fontId="7" fillId="2" borderId="0" xfId="0" applyNumberFormat="1" applyFont="1" applyFill="1" applyAlignment="1">
      <alignment horizontal="center"/>
    </xf>
    <xf numFmtId="0" fontId="10" fillId="2" borderId="2" xfId="0" applyFont="1" applyFill="1" applyBorder="1" applyAlignment="1">
      <alignment horizontal="right" vertical="center" wrapText="1"/>
    </xf>
    <xf numFmtId="0" fontId="5" fillId="2" borderId="2" xfId="0" applyFont="1" applyFill="1" applyBorder="1"/>
    <xf numFmtId="0" fontId="6" fillId="2" borderId="0" xfId="0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 applyAlignment="1">
      <alignment horizontal="right"/>
    </xf>
    <xf numFmtId="0" fontId="5" fillId="2" borderId="1" xfId="0" applyFont="1" applyFill="1" applyBorder="1" applyProtection="1">
      <protection locked="0"/>
    </xf>
    <xf numFmtId="0" fontId="5" fillId="2" borderId="0" xfId="0" applyFont="1" applyFill="1" applyProtection="1">
      <protection locked="0"/>
    </xf>
    <xf numFmtId="0" fontId="5" fillId="2" borderId="1" xfId="0" applyFont="1" applyFill="1" applyBorder="1" applyProtection="1">
      <protection locked="0"/>
    </xf>
    <xf numFmtId="0" fontId="5" fillId="2" borderId="1" xfId="0" applyFont="1" applyFill="1" applyBorder="1"/>
    <xf numFmtId="0" fontId="6" fillId="2" borderId="4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5" fillId="2" borderId="4" xfId="0" applyFont="1" applyFill="1" applyBorder="1" applyProtection="1">
      <protection locked="0"/>
    </xf>
    <xf numFmtId="0" fontId="5" fillId="2" borderId="4" xfId="0" applyFont="1" applyFill="1" applyBorder="1"/>
    <xf numFmtId="167" fontId="7" fillId="2" borderId="0" xfId="0" applyNumberFormat="1" applyFont="1" applyFill="1" applyAlignment="1" applyProtection="1">
      <alignment horizontal="center"/>
      <protection locked="0"/>
    </xf>
    <xf numFmtId="168" fontId="7" fillId="3" borderId="0" xfId="0" applyNumberFormat="1" applyFont="1" applyFill="1" applyAlignment="1" applyProtection="1">
      <alignment horizontal="center"/>
      <protection locked="0"/>
    </xf>
    <xf numFmtId="0" fontId="9" fillId="2" borderId="3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2" fontId="5" fillId="2" borderId="20" xfId="0" applyNumberFormat="1" applyFont="1" applyFill="1" applyBorder="1" applyAlignment="1">
      <alignment horizontal="center"/>
    </xf>
    <xf numFmtId="2" fontId="5" fillId="2" borderId="21" xfId="0" applyNumberFormat="1" applyFont="1" applyFill="1" applyBorder="1" applyAlignment="1">
      <alignment horizontal="center"/>
    </xf>
    <xf numFmtId="2" fontId="5" fillId="2" borderId="22" xfId="0" applyNumberFormat="1" applyFont="1" applyFill="1" applyBorder="1" applyAlignment="1">
      <alignment horizontal="center"/>
    </xf>
    <xf numFmtId="2" fontId="7" fillId="4" borderId="15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2" fontId="8" fillId="3" borderId="7" xfId="0" applyNumberFormat="1" applyFont="1" applyFill="1" applyBorder="1" applyAlignment="1" applyProtection="1">
      <alignment horizontal="center" vertical="center"/>
      <protection locked="0"/>
    </xf>
    <xf numFmtId="2" fontId="8" fillId="3" borderId="10" xfId="0" applyNumberFormat="1" applyFont="1" applyFill="1" applyBorder="1" applyAlignment="1" applyProtection="1">
      <alignment horizontal="center" vertical="center"/>
      <protection locked="0"/>
    </xf>
    <xf numFmtId="2" fontId="8" fillId="3" borderId="12" xfId="0" applyNumberFormat="1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 applyProtection="1">
      <alignment horizontal="center" vertical="center"/>
      <protection locked="0"/>
    </xf>
    <xf numFmtId="2" fontId="8" fillId="3" borderId="8" xfId="0" applyNumberFormat="1" applyFont="1" applyFill="1" applyBorder="1" applyAlignment="1" applyProtection="1">
      <alignment horizontal="center" vertical="center"/>
      <protection locked="0"/>
    </xf>
    <xf numFmtId="2" fontId="8" fillId="3" borderId="11" xfId="0" applyNumberFormat="1" applyFont="1" applyFill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10" fillId="2" borderId="11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center"/>
    </xf>
    <xf numFmtId="0" fontId="7" fillId="3" borderId="0" xfId="0" applyFont="1" applyFill="1" applyAlignment="1" applyProtection="1">
      <alignment horizontal="left"/>
      <protection locked="0"/>
    </xf>
    <xf numFmtId="0" fontId="8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"/>
  <sheetViews>
    <sheetView view="pageBreakPreview" topLeftCell="A22" zoomScale="55" zoomScaleNormal="55" workbookViewId="0">
      <selection activeCell="I45" sqref="I45"/>
    </sheetView>
  </sheetViews>
  <sheetFormatPr defaultRowHeight="13.5" x14ac:dyDescent="0.25"/>
  <cols>
    <col min="1" max="1" width="58.5703125" style="1" customWidth="1"/>
    <col min="2" max="2" width="34.28515625" style="1" customWidth="1"/>
    <col min="3" max="3" width="43.140625" style="1" customWidth="1"/>
    <col min="4" max="4" width="23.140625" style="1" customWidth="1"/>
    <col min="5" max="5" width="34.85546875" style="1" customWidth="1"/>
    <col min="6" max="6" width="21.5703125" style="1" customWidth="1"/>
    <col min="7" max="8" width="23.85546875" style="1" customWidth="1"/>
    <col min="9" max="9" width="23" style="1" customWidth="1"/>
    <col min="10" max="10" width="9" style="1" customWidth="1"/>
  </cols>
  <sheetData>
    <row r="1" spans="1:9" ht="14.25" customHeight="1" x14ac:dyDescent="0.25">
      <c r="A1" s="142" t="s">
        <v>12</v>
      </c>
      <c r="B1" s="142"/>
      <c r="C1" s="142"/>
      <c r="D1" s="142"/>
      <c r="E1" s="142"/>
      <c r="F1" s="142"/>
      <c r="G1" s="142"/>
      <c r="H1" s="142"/>
      <c r="I1" s="142"/>
    </row>
    <row r="2" spans="1:9" ht="14.25" customHeight="1" x14ac:dyDescent="0.25">
      <c r="A2" s="142"/>
      <c r="B2" s="142"/>
      <c r="C2" s="142"/>
      <c r="D2" s="142"/>
      <c r="E2" s="142"/>
      <c r="F2" s="142"/>
      <c r="G2" s="142"/>
      <c r="H2" s="142"/>
      <c r="I2" s="142"/>
    </row>
    <row r="3" spans="1:9" ht="14.25" customHeight="1" x14ac:dyDescent="0.25">
      <c r="A3" s="142"/>
      <c r="B3" s="142"/>
      <c r="C3" s="142"/>
      <c r="D3" s="142"/>
      <c r="E3" s="142"/>
      <c r="F3" s="142"/>
      <c r="G3" s="142"/>
      <c r="H3" s="142"/>
      <c r="I3" s="142"/>
    </row>
    <row r="4" spans="1:9" ht="14.25" customHeight="1" x14ac:dyDescent="0.25">
      <c r="A4" s="142"/>
      <c r="B4" s="142"/>
      <c r="C4" s="142"/>
      <c r="D4" s="142"/>
      <c r="E4" s="142"/>
      <c r="F4" s="142"/>
      <c r="G4" s="142"/>
      <c r="H4" s="142"/>
      <c r="I4" s="142"/>
    </row>
    <row r="5" spans="1:9" ht="14.25" customHeight="1" x14ac:dyDescent="0.25">
      <c r="A5" s="142"/>
      <c r="B5" s="142"/>
      <c r="C5" s="142"/>
      <c r="D5" s="142"/>
      <c r="E5" s="142"/>
      <c r="F5" s="142"/>
      <c r="G5" s="142"/>
      <c r="H5" s="142"/>
      <c r="I5" s="142"/>
    </row>
    <row r="6" spans="1:9" ht="14.25" customHeight="1" x14ac:dyDescent="0.25">
      <c r="A6" s="142"/>
      <c r="B6" s="142"/>
      <c r="C6" s="142"/>
      <c r="D6" s="142"/>
      <c r="E6" s="142"/>
      <c r="F6" s="142"/>
      <c r="G6" s="142"/>
      <c r="H6" s="142"/>
      <c r="I6" s="142"/>
    </row>
    <row r="7" spans="1:9" ht="14.25" customHeight="1" x14ac:dyDescent="0.25">
      <c r="A7" s="142"/>
      <c r="B7" s="142"/>
      <c r="C7" s="142"/>
      <c r="D7" s="142"/>
      <c r="E7" s="142"/>
      <c r="F7" s="142"/>
      <c r="G7" s="142"/>
      <c r="H7" s="142"/>
      <c r="I7" s="142"/>
    </row>
    <row r="8" spans="1:9" ht="14.25" customHeight="1" x14ac:dyDescent="0.25">
      <c r="A8" s="143" t="s">
        <v>13</v>
      </c>
      <c r="B8" s="143"/>
      <c r="C8" s="143"/>
      <c r="D8" s="143"/>
      <c r="E8" s="143"/>
      <c r="F8" s="143"/>
      <c r="G8" s="143"/>
      <c r="H8" s="143"/>
      <c r="I8" s="143"/>
    </row>
    <row r="9" spans="1:9" ht="14.25" customHeight="1" x14ac:dyDescent="0.25">
      <c r="A9" s="143"/>
      <c r="B9" s="143"/>
      <c r="C9" s="143"/>
      <c r="D9" s="143"/>
      <c r="E9" s="143"/>
      <c r="F9" s="143"/>
      <c r="G9" s="143"/>
      <c r="H9" s="143"/>
      <c r="I9" s="143"/>
    </row>
    <row r="10" spans="1:9" ht="14.25" customHeight="1" x14ac:dyDescent="0.25">
      <c r="A10" s="143"/>
      <c r="B10" s="143"/>
      <c r="C10" s="143"/>
      <c r="D10" s="143"/>
      <c r="E10" s="143"/>
      <c r="F10" s="143"/>
      <c r="G10" s="143"/>
      <c r="H10" s="143"/>
      <c r="I10" s="143"/>
    </row>
    <row r="11" spans="1:9" ht="14.25" customHeight="1" x14ac:dyDescent="0.25">
      <c r="A11" s="143"/>
      <c r="B11" s="143"/>
      <c r="C11" s="143"/>
      <c r="D11" s="143"/>
      <c r="E11" s="143"/>
      <c r="F11" s="143"/>
      <c r="G11" s="143"/>
      <c r="H11" s="143"/>
      <c r="I11" s="143"/>
    </row>
    <row r="12" spans="1:9" ht="14.25" customHeight="1" x14ac:dyDescent="0.25">
      <c r="A12" s="143"/>
      <c r="B12" s="143"/>
      <c r="C12" s="143"/>
      <c r="D12" s="143"/>
      <c r="E12" s="143"/>
      <c r="F12" s="143"/>
      <c r="G12" s="143"/>
      <c r="H12" s="143"/>
      <c r="I12" s="143"/>
    </row>
    <row r="13" spans="1:9" ht="14.25" customHeight="1" x14ac:dyDescent="0.25">
      <c r="A13" s="143"/>
      <c r="B13" s="143"/>
      <c r="C13" s="143"/>
      <c r="D13" s="143"/>
      <c r="E13" s="143"/>
      <c r="F13" s="143"/>
      <c r="G13" s="143"/>
      <c r="H13" s="143"/>
      <c r="I13" s="143"/>
    </row>
    <row r="14" spans="1:9" ht="14.25" customHeight="1" x14ac:dyDescent="0.25">
      <c r="A14" s="143"/>
      <c r="B14" s="143"/>
      <c r="C14" s="143"/>
      <c r="D14" s="143"/>
      <c r="E14" s="143"/>
      <c r="F14" s="143"/>
      <c r="G14" s="143"/>
      <c r="H14" s="143"/>
      <c r="I14" s="143"/>
    </row>
    <row r="15" spans="1:9" ht="18.75" customHeight="1" x14ac:dyDescent="0.3">
      <c r="A15" s="2"/>
      <c r="B15" s="2"/>
      <c r="C15" s="2"/>
      <c r="D15" s="2"/>
      <c r="E15" s="2"/>
      <c r="F15" s="2"/>
      <c r="G15" s="2"/>
      <c r="H15" s="2"/>
    </row>
    <row r="16" spans="1:9" ht="18.75" customHeight="1" x14ac:dyDescent="0.3">
      <c r="A16" s="144" t="s">
        <v>14</v>
      </c>
      <c r="B16" s="145"/>
      <c r="C16" s="145"/>
      <c r="D16" s="145"/>
      <c r="E16" s="145"/>
      <c r="F16" s="145"/>
      <c r="G16" s="145"/>
      <c r="H16" s="145"/>
      <c r="I16" s="145"/>
    </row>
    <row r="17" spans="1:9" ht="18.75" customHeight="1" x14ac:dyDescent="0.3">
      <c r="A17" s="3" t="s">
        <v>15</v>
      </c>
      <c r="B17" s="3"/>
      <c r="C17" s="2"/>
      <c r="D17" s="2"/>
      <c r="E17" s="2"/>
      <c r="F17" s="2"/>
      <c r="G17" s="2"/>
      <c r="H17" s="2"/>
    </row>
    <row r="18" spans="1:9" ht="26.25" customHeight="1" x14ac:dyDescent="0.4">
      <c r="A18" s="4" t="s">
        <v>16</v>
      </c>
      <c r="B18" s="161" t="s">
        <v>1</v>
      </c>
      <c r="C18" s="161"/>
      <c r="D18" s="161"/>
      <c r="E18" s="161"/>
      <c r="F18" s="2"/>
      <c r="G18" s="2"/>
      <c r="H18" s="2"/>
    </row>
    <row r="19" spans="1:9" ht="26.25" customHeight="1" x14ac:dyDescent="0.4">
      <c r="A19" s="4" t="s">
        <v>17</v>
      </c>
      <c r="B19" s="5" t="s">
        <v>2</v>
      </c>
      <c r="C19" s="6">
        <v>30</v>
      </c>
      <c r="D19" s="7"/>
      <c r="E19" s="7"/>
      <c r="F19" s="2"/>
      <c r="G19" s="2"/>
      <c r="H19" s="2"/>
    </row>
    <row r="20" spans="1:9" ht="26.25" customHeight="1" x14ac:dyDescent="0.4">
      <c r="A20" s="4" t="s">
        <v>18</v>
      </c>
      <c r="B20" s="5" t="s">
        <v>3</v>
      </c>
      <c r="C20" s="7"/>
      <c r="D20" s="7"/>
      <c r="E20" s="7"/>
      <c r="F20" s="2"/>
      <c r="G20" s="2"/>
      <c r="H20" s="2"/>
    </row>
    <row r="21" spans="1:9" ht="26.25" customHeight="1" x14ac:dyDescent="0.4">
      <c r="A21" s="4" t="s">
        <v>19</v>
      </c>
      <c r="B21" s="162" t="s">
        <v>4</v>
      </c>
      <c r="C21" s="162"/>
      <c r="D21" s="162"/>
      <c r="E21" s="162"/>
      <c r="F21" s="162"/>
      <c r="G21" s="162"/>
      <c r="H21" s="162"/>
    </row>
    <row r="22" spans="1:9" ht="26.25" customHeight="1" x14ac:dyDescent="0.4">
      <c r="A22" s="4" t="s">
        <v>20</v>
      </c>
      <c r="B22" s="8" t="s">
        <v>5</v>
      </c>
      <c r="C22" s="7"/>
      <c r="D22" s="7"/>
      <c r="E22" s="7"/>
      <c r="F22" s="2"/>
      <c r="G22" s="2"/>
      <c r="H22" s="2"/>
    </row>
    <row r="23" spans="1:9" ht="26.25" customHeight="1" x14ac:dyDescent="0.4">
      <c r="A23" s="4" t="s">
        <v>21</v>
      </c>
      <c r="B23" s="9"/>
      <c r="C23" s="7"/>
      <c r="D23" s="7"/>
      <c r="E23" s="7"/>
      <c r="F23" s="2"/>
      <c r="G23" s="2"/>
      <c r="H23" s="2"/>
    </row>
    <row r="24" spans="1:9" ht="18.75" customHeight="1" x14ac:dyDescent="0.3">
      <c r="A24" s="4"/>
      <c r="B24" s="10"/>
      <c r="C24" s="2"/>
      <c r="D24" s="2"/>
      <c r="E24" s="2"/>
      <c r="F24" s="2"/>
      <c r="G24" s="2"/>
      <c r="H24" s="2"/>
    </row>
    <row r="25" spans="1:9" ht="18.75" customHeight="1" x14ac:dyDescent="0.3">
      <c r="A25" s="2"/>
      <c r="B25" s="2"/>
      <c r="C25" s="2"/>
      <c r="D25" s="2"/>
      <c r="E25" s="2"/>
      <c r="F25" s="2"/>
      <c r="G25" s="2"/>
      <c r="H25" s="2"/>
    </row>
    <row r="26" spans="1:9" ht="18.75" customHeight="1" x14ac:dyDescent="0.3">
      <c r="A26" s="3" t="s">
        <v>0</v>
      </c>
      <c r="B26" s="11"/>
      <c r="C26" s="2"/>
      <c r="D26" s="2"/>
      <c r="E26" s="2"/>
      <c r="F26" s="2"/>
      <c r="G26" s="2"/>
      <c r="H26" s="2"/>
    </row>
    <row r="27" spans="1:9" ht="18.75" customHeight="1" x14ac:dyDescent="0.3">
      <c r="A27" s="2" t="s">
        <v>22</v>
      </c>
      <c r="B27" s="12"/>
      <c r="C27" s="2"/>
      <c r="D27" s="2"/>
      <c r="E27" s="2"/>
      <c r="F27" s="2"/>
      <c r="G27" s="2"/>
      <c r="H27" s="2"/>
    </row>
    <row r="28" spans="1:9" ht="26.25" customHeight="1" x14ac:dyDescent="0.4">
      <c r="A28" s="13" t="s">
        <v>23</v>
      </c>
      <c r="B28" s="14"/>
      <c r="C28" s="15" t="s">
        <v>24</v>
      </c>
      <c r="D28" s="16"/>
      <c r="E28" s="2" t="str">
        <f>B20</f>
        <v xml:space="preserve">Glucose Anhydrous B.P </v>
      </c>
      <c r="F28" s="2"/>
      <c r="G28" s="2"/>
      <c r="H28" s="15"/>
    </row>
    <row r="29" spans="1:9" ht="26.25" customHeight="1" x14ac:dyDescent="0.4">
      <c r="A29" s="13" t="s">
        <v>25</v>
      </c>
      <c r="B29" s="70"/>
      <c r="C29" s="15"/>
      <c r="D29" s="69"/>
      <c r="E29" s="2"/>
      <c r="F29" s="2"/>
      <c r="G29" s="2"/>
      <c r="H29" s="15"/>
    </row>
    <row r="30" spans="1:9" ht="19.5" customHeight="1" x14ac:dyDescent="0.3">
      <c r="A30" s="2"/>
      <c r="B30" s="2"/>
      <c r="C30" s="2"/>
      <c r="D30" s="2"/>
      <c r="E30" s="2"/>
      <c r="F30" s="2"/>
      <c r="G30" s="2"/>
      <c r="H30" s="15"/>
    </row>
    <row r="31" spans="1:9" ht="27" customHeight="1" x14ac:dyDescent="0.4">
      <c r="A31" s="17" t="s">
        <v>26</v>
      </c>
      <c r="B31" s="18">
        <v>1</v>
      </c>
      <c r="C31" s="2"/>
      <c r="D31" s="19" t="s">
        <v>27</v>
      </c>
      <c r="E31" s="20" t="s">
        <v>28</v>
      </c>
      <c r="F31" s="20" t="s">
        <v>29</v>
      </c>
      <c r="G31" s="20" t="s">
        <v>30</v>
      </c>
      <c r="H31" s="20" t="s">
        <v>31</v>
      </c>
      <c r="I31" s="21" t="s">
        <v>32</v>
      </c>
    </row>
    <row r="32" spans="1:9" ht="26.25" customHeight="1" x14ac:dyDescent="0.4">
      <c r="A32" s="22" t="s">
        <v>33</v>
      </c>
      <c r="B32" s="23">
        <v>1</v>
      </c>
      <c r="C32" s="146" t="s">
        <v>34</v>
      </c>
      <c r="D32" s="153">
        <v>50</v>
      </c>
      <c r="E32" s="24">
        <v>1</v>
      </c>
      <c r="F32" s="25"/>
      <c r="G32" s="26" t="str">
        <f t="shared" ref="G32:G43" si="0">IF(ISBLANK(F32),"-",(F32*$B$29)*$B$40)</f>
        <v>-</v>
      </c>
      <c r="H32" s="27" t="str">
        <f>IF(ISBLANK(F32),"-",(G32*($B$28/$D$32)))</f>
        <v>-</v>
      </c>
      <c r="I32" s="28" t="str">
        <f t="shared" ref="I32:I43" si="1">IF(ISBLANK(F32),"-",H32/$D$28)</f>
        <v>-</v>
      </c>
    </row>
    <row r="33" spans="1:9" ht="26.25" customHeight="1" x14ac:dyDescent="0.4">
      <c r="A33" s="22" t="s">
        <v>35</v>
      </c>
      <c r="B33" s="23">
        <v>1</v>
      </c>
      <c r="C33" s="147"/>
      <c r="D33" s="154"/>
      <c r="E33" s="29">
        <v>2</v>
      </c>
      <c r="F33" s="30"/>
      <c r="G33" s="31" t="str">
        <f t="shared" si="0"/>
        <v>-</v>
      </c>
      <c r="H33" s="32" t="str">
        <f>IF(ISBLANK(F33),"-",(G33*($B$28/$D$32)))</f>
        <v>-</v>
      </c>
      <c r="I33" s="33" t="str">
        <f t="shared" si="1"/>
        <v>-</v>
      </c>
    </row>
    <row r="34" spans="1:9" ht="26.25" customHeight="1" x14ac:dyDescent="0.4">
      <c r="A34" s="22" t="s">
        <v>36</v>
      </c>
      <c r="B34" s="23">
        <v>1</v>
      </c>
      <c r="C34" s="147"/>
      <c r="D34" s="154"/>
      <c r="E34" s="29">
        <v>3</v>
      </c>
      <c r="F34" s="30"/>
      <c r="G34" s="31" t="str">
        <f t="shared" si="0"/>
        <v>-</v>
      </c>
      <c r="H34" s="32" t="str">
        <f>IF(ISBLANK(F34),"-",(G34*($B$28/$D$32)))</f>
        <v>-</v>
      </c>
      <c r="I34" s="33" t="str">
        <f t="shared" si="1"/>
        <v>-</v>
      </c>
    </row>
    <row r="35" spans="1:9" ht="27" customHeight="1" x14ac:dyDescent="0.4">
      <c r="A35" s="22" t="s">
        <v>37</v>
      </c>
      <c r="B35" s="23">
        <v>1</v>
      </c>
      <c r="C35" s="148"/>
      <c r="D35" s="155"/>
      <c r="E35" s="34">
        <v>4</v>
      </c>
      <c r="F35" s="35"/>
      <c r="G35" s="31" t="str">
        <f t="shared" si="0"/>
        <v>-</v>
      </c>
      <c r="H35" s="36" t="str">
        <f>IF(ISBLANK(F35),"-",(G35*($B$28/$D$32)))</f>
        <v>-</v>
      </c>
      <c r="I35" s="33" t="str">
        <f t="shared" si="1"/>
        <v>-</v>
      </c>
    </row>
    <row r="36" spans="1:9" ht="26.25" customHeight="1" x14ac:dyDescent="0.4">
      <c r="A36" s="22" t="s">
        <v>38</v>
      </c>
      <c r="B36" s="23">
        <v>1</v>
      </c>
      <c r="C36" s="146" t="s">
        <v>39</v>
      </c>
      <c r="D36" s="149"/>
      <c r="E36" s="24">
        <v>1</v>
      </c>
      <c r="F36" s="25"/>
      <c r="G36" s="26" t="str">
        <f t="shared" si="0"/>
        <v>-</v>
      </c>
      <c r="H36" s="37" t="str">
        <f>IF(ISBLANK(F36),"-",(G36*($B$28/$D$36)))</f>
        <v>-</v>
      </c>
      <c r="I36" s="28" t="str">
        <f t="shared" si="1"/>
        <v>-</v>
      </c>
    </row>
    <row r="37" spans="1:9" ht="26.25" customHeight="1" x14ac:dyDescent="0.4">
      <c r="A37" s="22" t="s">
        <v>40</v>
      </c>
      <c r="B37" s="23">
        <v>1</v>
      </c>
      <c r="C37" s="147"/>
      <c r="D37" s="150"/>
      <c r="E37" s="29">
        <v>2</v>
      </c>
      <c r="F37" s="30"/>
      <c r="G37" s="31" t="str">
        <f t="shared" si="0"/>
        <v>-</v>
      </c>
      <c r="H37" s="37" t="str">
        <f>IF(ISBLANK(F37),"-",(G37*($B$28/$D$36)))</f>
        <v>-</v>
      </c>
      <c r="I37" s="33" t="str">
        <f t="shared" si="1"/>
        <v>-</v>
      </c>
    </row>
    <row r="38" spans="1:9" ht="26.25" customHeight="1" x14ac:dyDescent="0.4">
      <c r="A38" s="22" t="s">
        <v>41</v>
      </c>
      <c r="B38" s="23">
        <v>1</v>
      </c>
      <c r="C38" s="147"/>
      <c r="D38" s="150"/>
      <c r="E38" s="29">
        <v>3</v>
      </c>
      <c r="F38" s="30"/>
      <c r="G38" s="31" t="str">
        <f t="shared" si="0"/>
        <v>-</v>
      </c>
      <c r="H38" s="37" t="str">
        <f>IF(ISBLANK(F38),"-",(G38*($B$28/$D$36)))</f>
        <v>-</v>
      </c>
      <c r="I38" s="33" t="str">
        <f t="shared" si="1"/>
        <v>-</v>
      </c>
    </row>
    <row r="39" spans="1:9" ht="27" customHeight="1" x14ac:dyDescent="0.4">
      <c r="A39" s="22" t="s">
        <v>42</v>
      </c>
      <c r="B39" s="23">
        <v>1</v>
      </c>
      <c r="C39" s="148"/>
      <c r="D39" s="151"/>
      <c r="E39" s="34">
        <v>4</v>
      </c>
      <c r="F39" s="35"/>
      <c r="G39" s="38" t="str">
        <f t="shared" si="0"/>
        <v>-</v>
      </c>
      <c r="H39" s="37" t="str">
        <f>IF(ISBLANK(F39),"-",(G39*($B$28/$D$36)))</f>
        <v>-</v>
      </c>
      <c r="I39" s="39" t="str">
        <f t="shared" si="1"/>
        <v>-</v>
      </c>
    </row>
    <row r="40" spans="1:9" ht="26.25" customHeight="1" x14ac:dyDescent="0.4">
      <c r="A40" s="22" t="s">
        <v>43</v>
      </c>
      <c r="B40" s="40">
        <f>(B39/B38)*(B37/B36)*(B35/B34)*(B33/B32)*B31</f>
        <v>1</v>
      </c>
      <c r="C40" s="146" t="s">
        <v>44</v>
      </c>
      <c r="D40" s="153"/>
      <c r="E40" s="24">
        <v>1</v>
      </c>
      <c r="F40" s="25"/>
      <c r="G40" s="31" t="str">
        <f t="shared" si="0"/>
        <v>-</v>
      </c>
      <c r="H40" s="27" t="str">
        <f>IF(ISBLANK(F40),"-",(G40*($B$28/$D$40)))</f>
        <v>-</v>
      </c>
      <c r="I40" s="33" t="str">
        <f t="shared" si="1"/>
        <v>-</v>
      </c>
    </row>
    <row r="41" spans="1:9" ht="27" customHeight="1" x14ac:dyDescent="0.4">
      <c r="A41" s="41"/>
      <c r="B41" s="42"/>
      <c r="C41" s="147"/>
      <c r="D41" s="154"/>
      <c r="E41" s="29">
        <v>2</v>
      </c>
      <c r="F41" s="30"/>
      <c r="G41" s="31" t="str">
        <f t="shared" si="0"/>
        <v>-</v>
      </c>
      <c r="H41" s="32" t="str">
        <f>IF(ISBLANK(F41),"-",(G41*($B$28/$D$40)))</f>
        <v>-</v>
      </c>
      <c r="I41" s="33" t="str">
        <f t="shared" si="1"/>
        <v>-</v>
      </c>
    </row>
    <row r="42" spans="1:9" ht="26.25" customHeight="1" x14ac:dyDescent="0.4">
      <c r="A42" s="156" t="s">
        <v>45</v>
      </c>
      <c r="B42" s="157"/>
      <c r="C42" s="147"/>
      <c r="D42" s="154"/>
      <c r="E42" s="29">
        <v>3</v>
      </c>
      <c r="F42" s="30"/>
      <c r="G42" s="31" t="str">
        <f t="shared" si="0"/>
        <v>-</v>
      </c>
      <c r="H42" s="32" t="str">
        <f>IF(ISBLANK(F42),"-",(G42*($B$28/$D$40)))</f>
        <v>-</v>
      </c>
      <c r="I42" s="33" t="str">
        <f t="shared" si="1"/>
        <v>-</v>
      </c>
    </row>
    <row r="43" spans="1:9" ht="27" customHeight="1" x14ac:dyDescent="0.4">
      <c r="A43" s="158"/>
      <c r="B43" s="159"/>
      <c r="C43" s="152"/>
      <c r="D43" s="155"/>
      <c r="E43" s="34">
        <v>4</v>
      </c>
      <c r="F43" s="35"/>
      <c r="G43" s="38" t="str">
        <f t="shared" si="0"/>
        <v>-</v>
      </c>
      <c r="H43" s="36" t="str">
        <f>IF(ISBLANK(F43),"-",(G43*($B$28/$D$40)))</f>
        <v>-</v>
      </c>
      <c r="I43" s="39" t="str">
        <f t="shared" si="1"/>
        <v>-</v>
      </c>
    </row>
    <row r="44" spans="1:9" ht="26.25" customHeight="1" x14ac:dyDescent="0.4">
      <c r="A44" s="43"/>
      <c r="B44" s="43"/>
      <c r="C44" s="43"/>
      <c r="D44" s="43"/>
      <c r="E44" s="43"/>
      <c r="F44" s="44"/>
      <c r="G44" s="45" t="s">
        <v>46</v>
      </c>
      <c r="H44" s="46" t="e">
        <f>AVERAGE(H32:H43)</f>
        <v>#DIV/0!</v>
      </c>
      <c r="I44" s="46" t="e">
        <f>AVERAGE(I32:I43)</f>
        <v>#DIV/0!</v>
      </c>
    </row>
    <row r="45" spans="1:9" ht="26.25" customHeight="1" x14ac:dyDescent="0.4">
      <c r="A45" s="2"/>
      <c r="B45" s="2"/>
      <c r="C45" s="43"/>
      <c r="D45" s="43"/>
      <c r="E45" s="43"/>
      <c r="F45" s="44"/>
      <c r="G45" s="47" t="s">
        <v>47</v>
      </c>
      <c r="H45" s="48" t="e">
        <f>STDEV(H32:H43)/H44</f>
        <v>#DIV/0!</v>
      </c>
      <c r="I45" s="48" t="e">
        <f>STDEV(I32:I43)/I44</f>
        <v>#DIV/0!</v>
      </c>
    </row>
    <row r="46" spans="1:9" ht="27" customHeight="1" x14ac:dyDescent="0.4">
      <c r="A46" s="43"/>
      <c r="B46" s="43"/>
      <c r="C46" s="44"/>
      <c r="D46" s="44"/>
      <c r="E46" s="49"/>
      <c r="F46" s="44"/>
      <c r="G46" s="50" t="s">
        <v>6</v>
      </c>
      <c r="H46" s="51">
        <f>COUNT(H32:H43)</f>
        <v>0</v>
      </c>
      <c r="I46" s="51">
        <f>COUNT(I32:I43)</f>
        <v>0</v>
      </c>
    </row>
    <row r="47" spans="1:9" ht="18.75" customHeight="1" x14ac:dyDescent="0.3">
      <c r="A47" s="43"/>
      <c r="B47" s="43"/>
      <c r="C47" s="44"/>
      <c r="D47" s="44"/>
      <c r="E47" s="44"/>
      <c r="F47" s="49"/>
      <c r="G47" s="44"/>
      <c r="H47" s="44"/>
    </row>
    <row r="48" spans="1:9" ht="26.25" customHeight="1" x14ac:dyDescent="0.4">
      <c r="A48" s="52" t="s">
        <v>48</v>
      </c>
      <c r="B48" s="53" t="s">
        <v>49</v>
      </c>
      <c r="C48" s="160" t="str">
        <f>B20</f>
        <v xml:space="preserve">Glucose Anhydrous B.P </v>
      </c>
      <c r="D48" s="160"/>
      <c r="E48" s="54" t="s">
        <v>50</v>
      </c>
      <c r="F48" s="54"/>
      <c r="G48" s="55" t="e">
        <f>I44</f>
        <v>#DIV/0!</v>
      </c>
      <c r="H48" s="44"/>
    </row>
    <row r="49" spans="1:8" ht="19.5" customHeight="1" x14ac:dyDescent="0.3">
      <c r="A49" s="56"/>
      <c r="B49" s="57"/>
      <c r="C49" s="57"/>
      <c r="D49" s="57"/>
      <c r="E49" s="57"/>
      <c r="F49" s="57"/>
      <c r="G49" s="57"/>
      <c r="H49" s="57"/>
    </row>
    <row r="50" spans="1:8" ht="18.75" customHeight="1" x14ac:dyDescent="0.3">
      <c r="A50" s="2"/>
      <c r="B50" s="141" t="s">
        <v>7</v>
      </c>
      <c r="C50" s="141"/>
      <c r="D50" s="15"/>
      <c r="E50" s="58" t="s">
        <v>8</v>
      </c>
      <c r="F50" s="59"/>
      <c r="G50" s="141" t="s">
        <v>9</v>
      </c>
      <c r="H50" s="141"/>
    </row>
    <row r="51" spans="1:8" ht="60" customHeight="1" x14ac:dyDescent="0.3">
      <c r="A51" s="60" t="s">
        <v>10</v>
      </c>
      <c r="B51" s="61"/>
      <c r="C51" s="61"/>
      <c r="D51" s="62"/>
      <c r="E51" s="63"/>
      <c r="F51" s="2"/>
      <c r="G51" s="64"/>
      <c r="H51" s="64"/>
    </row>
    <row r="52" spans="1:8" ht="60" customHeight="1" x14ac:dyDescent="0.3">
      <c r="A52" s="60" t="s">
        <v>11</v>
      </c>
      <c r="B52" s="65"/>
      <c r="C52" s="65"/>
      <c r="D52" s="66"/>
      <c r="E52" s="67"/>
      <c r="F52" s="59"/>
      <c r="G52" s="68"/>
      <c r="H52" s="68"/>
    </row>
    <row r="250" spans="1:1" x14ac:dyDescent="0.25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15">
    <mergeCell ref="B50:C50"/>
    <mergeCell ref="G50:H50"/>
    <mergeCell ref="A1:I7"/>
    <mergeCell ref="A8:I14"/>
    <mergeCell ref="A16:I16"/>
    <mergeCell ref="C36:C39"/>
    <mergeCell ref="D36:D39"/>
    <mergeCell ref="C40:C43"/>
    <mergeCell ref="D40:D43"/>
    <mergeCell ref="A42:B43"/>
    <mergeCell ref="C48:D48"/>
    <mergeCell ref="B18:E18"/>
    <mergeCell ref="B21:H21"/>
    <mergeCell ref="C32:C35"/>
    <mergeCell ref="D32:D35"/>
  </mergeCells>
  <conditionalFormatting sqref="H45">
    <cfRule type="cellIs" dxfId="3" priority="1" operator="greaterThan">
      <formula>0.02</formula>
    </cfRule>
  </conditionalFormatting>
  <conditionalFormatting sqref="I45">
    <cfRule type="cellIs" dxfId="2" priority="2" operator="greaterThan">
      <formula>0.02</formula>
    </cfRule>
  </conditionalFormatting>
  <pageMargins left="0.7" right="0.7" top="0.75" bottom="0.75" header="0.3" footer="0.3"/>
  <pageSetup scale="27" orientation="portrait" r:id="rId1"/>
  <headerFooter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"/>
  <sheetViews>
    <sheetView tabSelected="1" view="pageBreakPreview" zoomScale="55" zoomScaleNormal="55" workbookViewId="0">
      <selection activeCell="H40" sqref="H40"/>
    </sheetView>
  </sheetViews>
  <sheetFormatPr defaultRowHeight="13.5" x14ac:dyDescent="0.25"/>
  <cols>
    <col min="1" max="1" width="58.5703125" style="1" customWidth="1"/>
    <col min="2" max="2" width="34.28515625" style="1" customWidth="1"/>
    <col min="3" max="3" width="43.140625" style="1" customWidth="1"/>
    <col min="4" max="4" width="23.140625" style="1" customWidth="1"/>
    <col min="5" max="5" width="34.85546875" style="1" customWidth="1"/>
    <col min="6" max="6" width="21.5703125" style="1" customWidth="1"/>
    <col min="7" max="7" width="30" style="1" bestFit="1" customWidth="1"/>
    <col min="8" max="8" width="37.85546875" style="1" bestFit="1" customWidth="1"/>
    <col min="9" max="9" width="23" style="1" customWidth="1"/>
    <col min="10" max="10" width="9" style="1" customWidth="1"/>
  </cols>
  <sheetData>
    <row r="1" spans="1:9" ht="14.25" customHeight="1" x14ac:dyDescent="0.25">
      <c r="A1" s="142" t="s">
        <v>12</v>
      </c>
      <c r="B1" s="142"/>
      <c r="C1" s="142"/>
      <c r="D1" s="142"/>
      <c r="E1" s="142"/>
      <c r="F1" s="142"/>
      <c r="G1" s="142"/>
      <c r="H1" s="142"/>
      <c r="I1" s="142"/>
    </row>
    <row r="2" spans="1:9" ht="14.25" customHeight="1" x14ac:dyDescent="0.25">
      <c r="A2" s="142"/>
      <c r="B2" s="142"/>
      <c r="C2" s="142"/>
      <c r="D2" s="142"/>
      <c r="E2" s="142"/>
      <c r="F2" s="142"/>
      <c r="G2" s="142"/>
      <c r="H2" s="142"/>
      <c r="I2" s="142"/>
    </row>
    <row r="3" spans="1:9" ht="14.25" customHeight="1" x14ac:dyDescent="0.25">
      <c r="A3" s="142"/>
      <c r="B3" s="142"/>
      <c r="C3" s="142"/>
      <c r="D3" s="142"/>
      <c r="E3" s="142"/>
      <c r="F3" s="142"/>
      <c r="G3" s="142"/>
      <c r="H3" s="142"/>
      <c r="I3" s="142"/>
    </row>
    <row r="4" spans="1:9" ht="14.25" customHeight="1" x14ac:dyDescent="0.25">
      <c r="A4" s="142"/>
      <c r="B4" s="142"/>
      <c r="C4" s="142"/>
      <c r="D4" s="142"/>
      <c r="E4" s="142"/>
      <c r="F4" s="142"/>
      <c r="G4" s="142"/>
      <c r="H4" s="142"/>
      <c r="I4" s="142"/>
    </row>
    <row r="5" spans="1:9" ht="14.25" customHeight="1" x14ac:dyDescent="0.25">
      <c r="A5" s="142"/>
      <c r="B5" s="142"/>
      <c r="C5" s="142"/>
      <c r="D5" s="142"/>
      <c r="E5" s="142"/>
      <c r="F5" s="142"/>
      <c r="G5" s="142"/>
      <c r="H5" s="142"/>
      <c r="I5" s="142"/>
    </row>
    <row r="6" spans="1:9" ht="14.25" customHeight="1" x14ac:dyDescent="0.25">
      <c r="A6" s="142"/>
      <c r="B6" s="142"/>
      <c r="C6" s="142"/>
      <c r="D6" s="142"/>
      <c r="E6" s="142"/>
      <c r="F6" s="142"/>
      <c r="G6" s="142"/>
      <c r="H6" s="142"/>
      <c r="I6" s="142"/>
    </row>
    <row r="7" spans="1:9" ht="14.25" customHeight="1" x14ac:dyDescent="0.25">
      <c r="A7" s="142"/>
      <c r="B7" s="142"/>
      <c r="C7" s="142"/>
      <c r="D7" s="142"/>
      <c r="E7" s="142"/>
      <c r="F7" s="142"/>
      <c r="G7" s="142"/>
      <c r="H7" s="142"/>
      <c r="I7" s="142"/>
    </row>
    <row r="8" spans="1:9" ht="14.25" customHeight="1" x14ac:dyDescent="0.25">
      <c r="A8" s="143" t="s">
        <v>13</v>
      </c>
      <c r="B8" s="143"/>
      <c r="C8" s="143"/>
      <c r="D8" s="143"/>
      <c r="E8" s="143"/>
      <c r="F8" s="143"/>
      <c r="G8" s="143"/>
      <c r="H8" s="143"/>
      <c r="I8" s="143"/>
    </row>
    <row r="9" spans="1:9" ht="14.25" customHeight="1" x14ac:dyDescent="0.25">
      <c r="A9" s="143"/>
      <c r="B9" s="143"/>
      <c r="C9" s="143"/>
      <c r="D9" s="143"/>
      <c r="E9" s="143"/>
      <c r="F9" s="143"/>
      <c r="G9" s="143"/>
      <c r="H9" s="143"/>
      <c r="I9" s="143"/>
    </row>
    <row r="10" spans="1:9" ht="14.25" customHeight="1" x14ac:dyDescent="0.25">
      <c r="A10" s="143"/>
      <c r="B10" s="143"/>
      <c r="C10" s="143"/>
      <c r="D10" s="143"/>
      <c r="E10" s="143"/>
      <c r="F10" s="143"/>
      <c r="G10" s="143"/>
      <c r="H10" s="143"/>
      <c r="I10" s="143"/>
    </row>
    <row r="11" spans="1:9" ht="14.25" customHeight="1" x14ac:dyDescent="0.25">
      <c r="A11" s="143"/>
      <c r="B11" s="143"/>
      <c r="C11" s="143"/>
      <c r="D11" s="143"/>
      <c r="E11" s="143"/>
      <c r="F11" s="143"/>
      <c r="G11" s="143"/>
      <c r="H11" s="143"/>
      <c r="I11" s="143"/>
    </row>
    <row r="12" spans="1:9" ht="14.25" customHeight="1" x14ac:dyDescent="0.25">
      <c r="A12" s="143"/>
      <c r="B12" s="143"/>
      <c r="C12" s="143"/>
      <c r="D12" s="143"/>
      <c r="E12" s="143"/>
      <c r="F12" s="143"/>
      <c r="G12" s="143"/>
      <c r="H12" s="143"/>
      <c r="I12" s="143"/>
    </row>
    <row r="13" spans="1:9" ht="14.25" customHeight="1" x14ac:dyDescent="0.25">
      <c r="A13" s="143"/>
      <c r="B13" s="143"/>
      <c r="C13" s="143"/>
      <c r="D13" s="143"/>
      <c r="E13" s="143"/>
      <c r="F13" s="143"/>
      <c r="G13" s="143"/>
      <c r="H13" s="143"/>
      <c r="I13" s="143"/>
    </row>
    <row r="14" spans="1:9" ht="14.25" customHeight="1" x14ac:dyDescent="0.25">
      <c r="A14" s="143"/>
      <c r="B14" s="143"/>
      <c r="C14" s="143"/>
      <c r="D14" s="143"/>
      <c r="E14" s="143"/>
      <c r="F14" s="143"/>
      <c r="G14" s="143"/>
      <c r="H14" s="143"/>
      <c r="I14" s="143"/>
    </row>
    <row r="15" spans="1:9" ht="18.75" customHeight="1" x14ac:dyDescent="0.3">
      <c r="A15" s="71"/>
      <c r="B15" s="71"/>
      <c r="C15" s="71"/>
      <c r="D15" s="71"/>
      <c r="E15" s="71"/>
      <c r="F15" s="71"/>
      <c r="G15" s="71"/>
      <c r="H15" s="71"/>
    </row>
    <row r="16" spans="1:9" ht="18.75" customHeight="1" x14ac:dyDescent="0.3">
      <c r="A16" s="144" t="s">
        <v>14</v>
      </c>
      <c r="B16" s="145"/>
      <c r="C16" s="145"/>
      <c r="D16" s="145"/>
      <c r="E16" s="145"/>
      <c r="F16" s="145"/>
      <c r="G16" s="145"/>
      <c r="H16" s="145"/>
      <c r="I16" s="145"/>
    </row>
    <row r="17" spans="1:9" ht="18.75" customHeight="1" x14ac:dyDescent="0.3">
      <c r="A17" s="72" t="s">
        <v>15</v>
      </c>
      <c r="B17" s="72"/>
      <c r="C17" s="71"/>
      <c r="D17" s="71"/>
      <c r="E17" s="71"/>
      <c r="F17" s="71"/>
      <c r="G17" s="71"/>
      <c r="H17" s="71"/>
    </row>
    <row r="18" spans="1:9" ht="26.25" customHeight="1" x14ac:dyDescent="0.4">
      <c r="A18" s="73" t="s">
        <v>16</v>
      </c>
      <c r="B18" s="161" t="s">
        <v>1</v>
      </c>
      <c r="C18" s="161"/>
      <c r="D18" s="161"/>
      <c r="E18" s="161"/>
      <c r="F18" s="71"/>
      <c r="G18" s="71"/>
      <c r="H18" s="71"/>
    </row>
    <row r="19" spans="1:9" ht="26.25" customHeight="1" x14ac:dyDescent="0.4">
      <c r="A19" s="73" t="s">
        <v>17</v>
      </c>
      <c r="B19" s="74" t="s">
        <v>2</v>
      </c>
      <c r="C19" s="75">
        <v>30</v>
      </c>
      <c r="D19" s="76"/>
      <c r="E19" s="76"/>
      <c r="F19" s="71"/>
      <c r="G19" s="71"/>
      <c r="H19" s="71"/>
    </row>
    <row r="20" spans="1:9" ht="26.25" customHeight="1" x14ac:dyDescent="0.4">
      <c r="A20" s="73" t="s">
        <v>18</v>
      </c>
      <c r="B20" s="74" t="s">
        <v>3</v>
      </c>
      <c r="C20" s="76"/>
      <c r="D20" s="76"/>
      <c r="E20" s="76"/>
      <c r="F20" s="71"/>
      <c r="G20" s="71"/>
      <c r="H20" s="71"/>
    </row>
    <row r="21" spans="1:9" ht="26.25" customHeight="1" x14ac:dyDescent="0.4">
      <c r="A21" s="73" t="s">
        <v>19</v>
      </c>
      <c r="B21" s="162" t="s">
        <v>4</v>
      </c>
      <c r="C21" s="162"/>
      <c r="D21" s="162"/>
      <c r="E21" s="162"/>
      <c r="F21" s="162"/>
      <c r="G21" s="162"/>
      <c r="H21" s="162"/>
    </row>
    <row r="22" spans="1:9" ht="26.25" customHeight="1" x14ac:dyDescent="0.4">
      <c r="A22" s="73" t="s">
        <v>20</v>
      </c>
      <c r="B22" s="77" t="s">
        <v>5</v>
      </c>
      <c r="C22" s="76"/>
      <c r="D22" s="76"/>
      <c r="E22" s="76"/>
      <c r="F22" s="71"/>
      <c r="G22" s="71"/>
      <c r="H22" s="71"/>
    </row>
    <row r="23" spans="1:9" ht="26.25" customHeight="1" x14ac:dyDescent="0.4">
      <c r="A23" s="73" t="s">
        <v>21</v>
      </c>
      <c r="B23" s="78"/>
      <c r="C23" s="76"/>
      <c r="D23" s="76"/>
      <c r="E23" s="76"/>
      <c r="F23" s="71"/>
      <c r="G23" s="71"/>
      <c r="H23" s="71"/>
    </row>
    <row r="24" spans="1:9" ht="18.75" customHeight="1" x14ac:dyDescent="0.3">
      <c r="A24" s="73"/>
      <c r="B24" s="79"/>
      <c r="C24" s="71"/>
      <c r="D24" s="71"/>
      <c r="E24" s="71"/>
      <c r="F24" s="71"/>
      <c r="G24" s="71"/>
      <c r="H24" s="71"/>
    </row>
    <row r="25" spans="1:9" ht="18.75" customHeight="1" x14ac:dyDescent="0.3">
      <c r="A25" s="71"/>
      <c r="B25" s="71"/>
      <c r="C25" s="71"/>
      <c r="D25" s="71"/>
      <c r="E25" s="71"/>
      <c r="F25" s="71"/>
      <c r="G25" s="71"/>
      <c r="H25" s="71"/>
    </row>
    <row r="26" spans="1:9" ht="18.75" customHeight="1" x14ac:dyDescent="0.3">
      <c r="A26" s="72" t="s">
        <v>0</v>
      </c>
      <c r="B26" s="80"/>
      <c r="C26" s="71"/>
      <c r="D26" s="71"/>
      <c r="E26" s="71"/>
      <c r="F26" s="71"/>
      <c r="G26" s="71"/>
      <c r="H26" s="71"/>
    </row>
    <row r="27" spans="1:9" ht="18.75" customHeight="1" x14ac:dyDescent="0.3">
      <c r="A27" s="71" t="s">
        <v>22</v>
      </c>
      <c r="B27" s="81"/>
      <c r="C27" s="71"/>
      <c r="D27" s="71"/>
      <c r="E27" s="71"/>
      <c r="F27" s="71"/>
      <c r="G27" s="71"/>
      <c r="H27" s="71"/>
    </row>
    <row r="28" spans="1:9" ht="26.25" customHeight="1" x14ac:dyDescent="0.4">
      <c r="A28" s="82" t="s">
        <v>23</v>
      </c>
      <c r="B28" s="83">
        <v>1</v>
      </c>
      <c r="C28" s="84" t="s">
        <v>24</v>
      </c>
      <c r="D28" s="85">
        <v>500</v>
      </c>
      <c r="E28" s="71" t="str">
        <f>B20</f>
        <v xml:space="preserve">Glucose Anhydrous B.P </v>
      </c>
      <c r="F28" s="71"/>
      <c r="G28" s="71"/>
      <c r="H28" s="84"/>
    </row>
    <row r="29" spans="1:9" ht="26.25" customHeight="1" x14ac:dyDescent="0.4">
      <c r="A29" s="82" t="s">
        <v>25</v>
      </c>
      <c r="B29" s="133">
        <v>0.94769999999999999</v>
      </c>
      <c r="C29" s="84"/>
      <c r="D29" s="132"/>
      <c r="E29" s="71"/>
      <c r="F29" s="71"/>
      <c r="G29" s="71"/>
      <c r="H29" s="84"/>
    </row>
    <row r="30" spans="1:9" ht="19.5" customHeight="1" x14ac:dyDescent="0.3">
      <c r="A30" s="71"/>
      <c r="B30" s="71"/>
      <c r="C30" s="71"/>
      <c r="D30" s="71"/>
      <c r="E30" s="71"/>
      <c r="F30" s="71"/>
      <c r="G30" s="71"/>
      <c r="H30" s="84"/>
    </row>
    <row r="31" spans="1:9" ht="27" customHeight="1" thickBot="1" x14ac:dyDescent="0.45">
      <c r="A31" s="86" t="s">
        <v>26</v>
      </c>
      <c r="B31" s="87">
        <v>1</v>
      </c>
      <c r="C31" s="71"/>
      <c r="D31" s="88" t="s">
        <v>27</v>
      </c>
      <c r="E31" s="89" t="s">
        <v>28</v>
      </c>
      <c r="F31" s="89" t="s">
        <v>29</v>
      </c>
      <c r="G31" s="89" t="s">
        <v>30</v>
      </c>
      <c r="H31" s="89" t="s">
        <v>52</v>
      </c>
      <c r="I31" s="90" t="s">
        <v>32</v>
      </c>
    </row>
    <row r="32" spans="1:9" ht="26.25" customHeight="1" x14ac:dyDescent="0.4">
      <c r="A32" s="91" t="s">
        <v>33</v>
      </c>
      <c r="B32" s="92">
        <v>1</v>
      </c>
      <c r="C32" s="146" t="s">
        <v>34</v>
      </c>
      <c r="D32" s="153">
        <v>5</v>
      </c>
      <c r="E32" s="93">
        <v>1</v>
      </c>
      <c r="F32" s="94">
        <v>2.6</v>
      </c>
      <c r="G32" s="137">
        <f>IF(ISBLANK(F32),"-",((F32*$B$29)*$B$40)*1000)</f>
        <v>2464.02</v>
      </c>
      <c r="H32" s="134">
        <f>IF(ISBLANK(F32),"-",(G32*($B$28/$D$32)))</f>
        <v>492.80400000000003</v>
      </c>
      <c r="I32" s="95">
        <f t="shared" ref="I32:I43" si="0">IF(ISBLANK(F32),"-",H32/$D$28)</f>
        <v>0.98560800000000004</v>
      </c>
    </row>
    <row r="33" spans="1:9" ht="26.25" customHeight="1" x14ac:dyDescent="0.4">
      <c r="A33" s="91" t="s">
        <v>35</v>
      </c>
      <c r="B33" s="92">
        <v>1</v>
      </c>
      <c r="C33" s="147"/>
      <c r="D33" s="154"/>
      <c r="E33" s="96">
        <v>2</v>
      </c>
      <c r="F33" s="97">
        <v>2.6</v>
      </c>
      <c r="G33" s="138">
        <f t="shared" ref="G33:G43" si="1">IF(ISBLANK(F33),"-",((F33*$B$29)*$B$40)*1000)</f>
        <v>2464.02</v>
      </c>
      <c r="H33" s="135">
        <f>IF(ISBLANK(F33),"-",(G33*($B$28/$D$32)))</f>
        <v>492.80400000000003</v>
      </c>
      <c r="I33" s="98">
        <f t="shared" si="0"/>
        <v>0.98560800000000004</v>
      </c>
    </row>
    <row r="34" spans="1:9" ht="26.25" customHeight="1" x14ac:dyDescent="0.4">
      <c r="A34" s="91" t="s">
        <v>36</v>
      </c>
      <c r="B34" s="92">
        <v>1</v>
      </c>
      <c r="C34" s="147"/>
      <c r="D34" s="154"/>
      <c r="E34" s="96">
        <v>3</v>
      </c>
      <c r="F34" s="97">
        <v>2.6</v>
      </c>
      <c r="G34" s="138">
        <f t="shared" si="1"/>
        <v>2464.02</v>
      </c>
      <c r="H34" s="135">
        <f>IF(ISBLANK(F34),"-",(G34*($B$28/$D$32)))</f>
        <v>492.80400000000003</v>
      </c>
      <c r="I34" s="98">
        <f t="shared" si="0"/>
        <v>0.98560800000000004</v>
      </c>
    </row>
    <row r="35" spans="1:9" ht="27" customHeight="1" thickBot="1" x14ac:dyDescent="0.45">
      <c r="A35" s="91" t="s">
        <v>37</v>
      </c>
      <c r="B35" s="92">
        <v>1</v>
      </c>
      <c r="C35" s="148"/>
      <c r="D35" s="155"/>
      <c r="E35" s="99">
        <v>4</v>
      </c>
      <c r="F35" s="100"/>
      <c r="G35" s="138" t="str">
        <f t="shared" si="1"/>
        <v>-</v>
      </c>
      <c r="H35" s="136" t="str">
        <f>IF(ISBLANK(F35),"-",(G35*($B$28/$D$32)))</f>
        <v>-</v>
      </c>
      <c r="I35" s="98" t="str">
        <f t="shared" si="0"/>
        <v>-</v>
      </c>
    </row>
    <row r="36" spans="1:9" ht="26.25" customHeight="1" x14ac:dyDescent="0.4">
      <c r="A36" s="91" t="s">
        <v>38</v>
      </c>
      <c r="B36" s="92">
        <v>1</v>
      </c>
      <c r="C36" s="146" t="s">
        <v>39</v>
      </c>
      <c r="D36" s="149">
        <v>5</v>
      </c>
      <c r="E36" s="93">
        <v>1</v>
      </c>
      <c r="F36" s="94">
        <v>2.6</v>
      </c>
      <c r="G36" s="137">
        <f t="shared" si="1"/>
        <v>2464.02</v>
      </c>
      <c r="H36" s="101">
        <f>IF(ISBLANK(F36),"-",(G36*($B$28/$D$36)))</f>
        <v>492.80400000000003</v>
      </c>
      <c r="I36" s="95">
        <f t="shared" si="0"/>
        <v>0.98560800000000004</v>
      </c>
    </row>
    <row r="37" spans="1:9" ht="26.25" customHeight="1" x14ac:dyDescent="0.4">
      <c r="A37" s="91" t="s">
        <v>40</v>
      </c>
      <c r="B37" s="92">
        <v>1</v>
      </c>
      <c r="C37" s="147"/>
      <c r="D37" s="150"/>
      <c r="E37" s="96">
        <v>2</v>
      </c>
      <c r="F37" s="97">
        <v>2.6</v>
      </c>
      <c r="G37" s="138">
        <f t="shared" si="1"/>
        <v>2464.02</v>
      </c>
      <c r="H37" s="101">
        <f>IF(ISBLANK(F37),"-",(G37*($B$28/$D$36)))</f>
        <v>492.80400000000003</v>
      </c>
      <c r="I37" s="98">
        <f t="shared" si="0"/>
        <v>0.98560800000000004</v>
      </c>
    </row>
    <row r="38" spans="1:9" ht="26.25" customHeight="1" x14ac:dyDescent="0.4">
      <c r="A38" s="91" t="s">
        <v>41</v>
      </c>
      <c r="B38" s="92">
        <v>1</v>
      </c>
      <c r="C38" s="147"/>
      <c r="D38" s="150"/>
      <c r="E38" s="96">
        <v>3</v>
      </c>
      <c r="F38" s="97">
        <v>2.6</v>
      </c>
      <c r="G38" s="138">
        <f t="shared" si="1"/>
        <v>2464.02</v>
      </c>
      <c r="H38" s="101">
        <f>IF(ISBLANK(F38),"-",(G38*($B$28/$D$36)))</f>
        <v>492.80400000000003</v>
      </c>
      <c r="I38" s="98">
        <f t="shared" si="0"/>
        <v>0.98560800000000004</v>
      </c>
    </row>
    <row r="39" spans="1:9" ht="27" customHeight="1" thickBot="1" x14ac:dyDescent="0.45">
      <c r="A39" s="91" t="s">
        <v>42</v>
      </c>
      <c r="B39" s="92">
        <v>1</v>
      </c>
      <c r="C39" s="148"/>
      <c r="D39" s="151"/>
      <c r="E39" s="99">
        <v>4</v>
      </c>
      <c r="F39" s="100"/>
      <c r="G39" s="139" t="str">
        <f t="shared" si="1"/>
        <v>-</v>
      </c>
      <c r="H39" s="101" t="str">
        <f>IF(ISBLANK(F39),"-",(G39*($B$28/$D$36)))</f>
        <v>-</v>
      </c>
      <c r="I39" s="102" t="str">
        <f t="shared" si="0"/>
        <v>-</v>
      </c>
    </row>
    <row r="40" spans="1:9" ht="26.25" customHeight="1" x14ac:dyDescent="0.4">
      <c r="A40" s="91" t="s">
        <v>43</v>
      </c>
      <c r="B40" s="103">
        <f>(B39/B38)*(B37/B36)*(B35/B34)*(B33/B32)*B31</f>
        <v>1</v>
      </c>
      <c r="C40" s="146" t="s">
        <v>44</v>
      </c>
      <c r="D40" s="153">
        <v>5</v>
      </c>
      <c r="E40" s="93">
        <v>1</v>
      </c>
      <c r="F40" s="94">
        <v>2.6</v>
      </c>
      <c r="G40" s="138">
        <f t="shared" si="1"/>
        <v>2464.02</v>
      </c>
      <c r="H40" s="134">
        <f>IF(ISBLANK(F40),"-",(G40*($B$28/$D$40)))</f>
        <v>492.80400000000003</v>
      </c>
      <c r="I40" s="98">
        <f t="shared" si="0"/>
        <v>0.98560800000000004</v>
      </c>
    </row>
    <row r="41" spans="1:9" ht="27" customHeight="1" thickBot="1" x14ac:dyDescent="0.45">
      <c r="A41" s="104"/>
      <c r="B41" s="105"/>
      <c r="C41" s="147"/>
      <c r="D41" s="154"/>
      <c r="E41" s="96">
        <v>2</v>
      </c>
      <c r="F41" s="97">
        <v>2.6</v>
      </c>
      <c r="G41" s="138">
        <f t="shared" si="1"/>
        <v>2464.02</v>
      </c>
      <c r="H41" s="135">
        <f>IF(ISBLANK(F41),"-",(G41*($B$28/$D$40)))</f>
        <v>492.80400000000003</v>
      </c>
      <c r="I41" s="98">
        <f t="shared" si="0"/>
        <v>0.98560800000000004</v>
      </c>
    </row>
    <row r="42" spans="1:9" ht="26.25" customHeight="1" x14ac:dyDescent="0.4">
      <c r="A42" s="156" t="s">
        <v>45</v>
      </c>
      <c r="B42" s="157"/>
      <c r="C42" s="147"/>
      <c r="D42" s="154"/>
      <c r="E42" s="96">
        <v>3</v>
      </c>
      <c r="F42" s="97">
        <v>2.6</v>
      </c>
      <c r="G42" s="138">
        <f t="shared" si="1"/>
        <v>2464.02</v>
      </c>
      <c r="H42" s="135">
        <f>IF(ISBLANK(F42),"-",(G42*($B$28/$D$40)))</f>
        <v>492.80400000000003</v>
      </c>
      <c r="I42" s="98">
        <f t="shared" si="0"/>
        <v>0.98560800000000004</v>
      </c>
    </row>
    <row r="43" spans="1:9" ht="27" customHeight="1" thickBot="1" x14ac:dyDescent="0.45">
      <c r="A43" s="158"/>
      <c r="B43" s="159"/>
      <c r="C43" s="152"/>
      <c r="D43" s="155"/>
      <c r="E43" s="99">
        <v>4</v>
      </c>
      <c r="F43" s="100"/>
      <c r="G43" s="139" t="str">
        <f t="shared" si="1"/>
        <v>-</v>
      </c>
      <c r="H43" s="136" t="str">
        <f>IF(ISBLANK(F43),"-",(G43*($B$28/$D$40)))</f>
        <v>-</v>
      </c>
      <c r="I43" s="102" t="str">
        <f t="shared" si="0"/>
        <v>-</v>
      </c>
    </row>
    <row r="44" spans="1:9" ht="26.25" customHeight="1" x14ac:dyDescent="0.4">
      <c r="A44" s="106"/>
      <c r="B44" s="106"/>
      <c r="C44" s="106"/>
      <c r="D44" s="106" t="s">
        <v>51</v>
      </c>
      <c r="E44" s="106"/>
      <c r="F44" s="107"/>
      <c r="G44" s="108" t="s">
        <v>46</v>
      </c>
      <c r="H44" s="140">
        <f>AVERAGE(H32:H43)</f>
        <v>492.80399999999997</v>
      </c>
      <c r="I44" s="109">
        <f>AVERAGE(I32:I43)</f>
        <v>0.98560799999999993</v>
      </c>
    </row>
    <row r="45" spans="1:9" ht="26.25" customHeight="1" x14ac:dyDescent="0.4">
      <c r="A45" s="71"/>
      <c r="B45" s="71"/>
      <c r="C45" s="106"/>
      <c r="D45" s="106"/>
      <c r="E45" s="106"/>
      <c r="F45" s="107"/>
      <c r="G45" s="110" t="s">
        <v>47</v>
      </c>
      <c r="H45" s="111">
        <f>STDEV(H32:H43)/H44</f>
        <v>1.2234387385949983E-16</v>
      </c>
      <c r="I45" s="111">
        <f>STDEV(I32:I43)/I44</f>
        <v>1.1947643931591781E-16</v>
      </c>
    </row>
    <row r="46" spans="1:9" ht="27" customHeight="1" x14ac:dyDescent="0.4">
      <c r="A46" s="106"/>
      <c r="B46" s="106"/>
      <c r="C46" s="107"/>
      <c r="D46" s="107"/>
      <c r="E46" s="112"/>
      <c r="F46" s="107"/>
      <c r="G46" s="113" t="s">
        <v>6</v>
      </c>
      <c r="H46" s="114">
        <f>COUNT(H32:H43)</f>
        <v>9</v>
      </c>
      <c r="I46" s="114">
        <f>COUNT(I32:I43)</f>
        <v>9</v>
      </c>
    </row>
    <row r="47" spans="1:9" ht="18.75" customHeight="1" x14ac:dyDescent="0.3">
      <c r="A47" s="106"/>
      <c r="B47" s="106"/>
      <c r="C47" s="107"/>
      <c r="D47" s="107"/>
      <c r="E47" s="107"/>
      <c r="F47" s="112"/>
      <c r="G47" s="107"/>
      <c r="H47" s="107"/>
    </row>
    <row r="48" spans="1:9" ht="26.25" customHeight="1" x14ac:dyDescent="0.4">
      <c r="A48" s="115" t="s">
        <v>48</v>
      </c>
      <c r="B48" s="116" t="s">
        <v>49</v>
      </c>
      <c r="C48" s="160" t="str">
        <f>B20</f>
        <v xml:space="preserve">Glucose Anhydrous B.P </v>
      </c>
      <c r="D48" s="160"/>
      <c r="E48" s="117" t="s">
        <v>50</v>
      </c>
      <c r="F48" s="117"/>
      <c r="G48" s="118">
        <f>I44</f>
        <v>0.98560799999999993</v>
      </c>
      <c r="H48" s="107"/>
    </row>
    <row r="49" spans="1:8" ht="19.5" customHeight="1" x14ac:dyDescent="0.3">
      <c r="A49" s="119"/>
      <c r="B49" s="120"/>
      <c r="C49" s="120"/>
      <c r="D49" s="120"/>
      <c r="E49" s="120"/>
      <c r="F49" s="120"/>
      <c r="G49" s="120"/>
      <c r="H49" s="120"/>
    </row>
    <row r="50" spans="1:8" ht="18.75" customHeight="1" x14ac:dyDescent="0.3">
      <c r="A50" s="71"/>
      <c r="B50" s="141" t="s">
        <v>7</v>
      </c>
      <c r="C50" s="141"/>
      <c r="D50" s="84"/>
      <c r="E50" s="121" t="s">
        <v>8</v>
      </c>
      <c r="F50" s="122"/>
      <c r="G50" s="141" t="s">
        <v>9</v>
      </c>
      <c r="H50" s="141"/>
    </row>
    <row r="51" spans="1:8" ht="60" customHeight="1" x14ac:dyDescent="0.3">
      <c r="A51" s="123" t="s">
        <v>10</v>
      </c>
      <c r="B51" s="124"/>
      <c r="C51" s="124"/>
      <c r="D51" s="125"/>
      <c r="E51" s="126"/>
      <c r="F51" s="71"/>
      <c r="G51" s="127"/>
      <c r="H51" s="127"/>
    </row>
    <row r="52" spans="1:8" ht="60" customHeight="1" x14ac:dyDescent="0.3">
      <c r="A52" s="123" t="s">
        <v>11</v>
      </c>
      <c r="B52" s="128"/>
      <c r="C52" s="128"/>
      <c r="D52" s="129"/>
      <c r="E52" s="130"/>
      <c r="F52" s="122"/>
      <c r="G52" s="131"/>
      <c r="H52" s="131"/>
    </row>
    <row r="250" spans="1:1" x14ac:dyDescent="0.25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15">
    <mergeCell ref="B50:C50"/>
    <mergeCell ref="G50:H50"/>
    <mergeCell ref="A1:I7"/>
    <mergeCell ref="A8:I14"/>
    <mergeCell ref="A16:I16"/>
    <mergeCell ref="C36:C39"/>
    <mergeCell ref="D36:D39"/>
    <mergeCell ref="C40:C43"/>
    <mergeCell ref="D40:D43"/>
    <mergeCell ref="A42:B43"/>
    <mergeCell ref="C48:D48"/>
    <mergeCell ref="B18:E18"/>
    <mergeCell ref="B21:H21"/>
    <mergeCell ref="C32:C35"/>
    <mergeCell ref="D32:D35"/>
  </mergeCells>
  <conditionalFormatting sqref="H45">
    <cfRule type="cellIs" dxfId="1" priority="1" operator="greaterThan">
      <formula>0.02</formula>
    </cfRule>
  </conditionalFormatting>
  <conditionalFormatting sqref="I45">
    <cfRule type="cellIs" dxfId="0" priority="2" operator="greaterThan">
      <formula>0.02</formula>
    </cfRule>
  </conditionalFormatting>
  <pageMargins left="0.70866141732283472" right="0.70866141732283472" top="0.74803149606299213" bottom="0.74803149606299213" header="0.31496062992125984" footer="0.31496062992125984"/>
  <pageSetup scale="35" orientation="landscape" r:id="rId1"/>
  <headerFooter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Glucose anhydrous</vt:lpstr>
      <vt:lpstr>component!Print_Area</vt:lpstr>
      <vt:lpstr>'Glucose anhydrous'!Print_Area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Quality Assurance</cp:lastModifiedBy>
  <cp:lastPrinted>2015-11-11T11:41:10Z</cp:lastPrinted>
  <dcterms:created xsi:type="dcterms:W3CDTF">2005-07-05T10:19:27Z</dcterms:created>
  <dcterms:modified xsi:type="dcterms:W3CDTF">2015-11-11T11:42:43Z</dcterms:modified>
</cp:coreProperties>
</file>