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E32" i="1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E59"/>
  <c r="F59" s="1"/>
  <c r="D59"/>
  <c r="F61" l="1"/>
  <c r="F65" s="1"/>
  <c r="D68" s="1"/>
  <c r="F48" i="2"/>
  <c r="F52" s="1"/>
  <c r="D55" s="1"/>
</calcChain>
</file>

<file path=xl/sharedStrings.xml><?xml version="1.0" encoding="utf-8"?>
<sst xmlns="http://schemas.openxmlformats.org/spreadsheetml/2006/main" count="135" uniqueCount="79">
  <si>
    <t>MICOBIOLOGY NO.</t>
  </si>
  <si>
    <t>DATE RECEIVED</t>
  </si>
  <si>
    <t>2016-11-03 08:08:37</t>
  </si>
  <si>
    <t>Analysis Report</t>
  </si>
  <si>
    <t>Amoxicillin and Clavulanic acid Microbial Assay</t>
  </si>
  <si>
    <t>Sample Name:</t>
  </si>
  <si>
    <t>JULMENTIN INTRAVENOUS INJECTION 1.2 G</t>
  </si>
  <si>
    <t>Lab Ref No:</t>
  </si>
  <si>
    <t>NDQD201605950</t>
  </si>
  <si>
    <t>Active Ingredient:</t>
  </si>
  <si>
    <t>Amoxicillin and Clavulanic acid</t>
  </si>
  <si>
    <t>Label Claim:</t>
  </si>
  <si>
    <t>Each  ml contains mg of Amoxicillin and Clavulanic acid</t>
  </si>
  <si>
    <t>Date Test Set:</t>
  </si>
  <si>
    <t>13/10/2016</t>
  </si>
  <si>
    <t>Date of Results:</t>
  </si>
  <si>
    <t>03/11/2016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</si>
  <si>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</si>
  <si>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</si>
  <si>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</si>
  <si>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</si>
  <si>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</si>
  <si>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</si>
  <si>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</si>
  <si>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</si>
  <si>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</si>
  <si>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</si>
  <si>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</si>
  <si>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</si>
  <si>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</si>
  <si>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</si>
  <si>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</si>
  <si>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</si>
  <si>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</si>
  <si>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</si>
  <si>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</si>
  <si>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</si>
  <si>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</si>
  <si>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</si>
  <si>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</si>
  <si>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</si>
  <si>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</si>
  <si>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</si>
  <si>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</si>
  <si>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</si>
  <si>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</si>
  <si>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</si>
  <si>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</si>
  <si>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</si>
  <si>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</si>
  <si>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</si>
  <si>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</si>
  <si>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</si>
  <si>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</si>
  <si>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</si>
  <si>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</si>
  <si>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</si>
  <si>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</si>
  <si>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</si>
  <si>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</si>
  <si>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</si>
  <si>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</si>
  <si>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</si>
  <si>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</si>
  <si>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</si>
  <si>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</si>
  <si>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</si>
  <si>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</si>
  <si>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</si>
  <si>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</si>
  <si>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</si>
  <si>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</si>
  <si>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</si>
  <si>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</si>
  <si>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</si>
  <si>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</si>
  <si>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B3</t>
  </si>
  <si>
    <t>B4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</si>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</sst>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26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0.25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1200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B23*B25/B24/B22</f>
        <v>12000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5" t="s">
        <v>30</v>
      </c>
      <c r="B31" s="99" t="s">
        <v>74</v>
      </c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7" t="s">
        <v>33</v>
      </c>
      <c r="B32" s="114" t="s">
        <v>75</v>
      </c>
      <c r="C32" s="127">
        <v>0.98899999999999999</v>
      </c>
      <c r="D32" s="128"/>
      <c r="E32" s="130">
        <f>POWER(C32,2)</f>
        <v>0.97812100000000002</v>
      </c>
      <c r="F32" s="131"/>
      <c r="G32" s="9"/>
    </row>
    <row r="33" spans="1:9" ht="20.100000000000001" customHeight="1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8" t="s">
        <v>36</v>
      </c>
      <c r="B36" s="118"/>
      <c r="C36" s="118"/>
      <c r="D36" s="118"/>
      <c r="E36" s="118"/>
      <c r="F36" s="11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9" t="s">
        <v>43</v>
      </c>
      <c r="B44" s="119"/>
      <c r="C44" s="119"/>
      <c r="D44" s="119"/>
      <c r="E44" s="119"/>
      <c r="F44" s="11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5000</v>
      </c>
      <c r="C47" s="103">
        <v>50</v>
      </c>
      <c r="D47" s="111">
        <v>5000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6.22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-9.5799999999999996E-2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 t="s">
        <v>76</v>
      </c>
      <c r="B59" s="59">
        <v>50</v>
      </c>
      <c r="C59" s="60">
        <v>2284</v>
      </c>
      <c r="D59" s="61">
        <f>LN(C59)</f>
        <v>7.7336835707759004</v>
      </c>
      <c r="E59" s="61">
        <f>(D59-$B$54)/$B$55</f>
        <v>-15.800454809769318</v>
      </c>
      <c r="F59" s="62">
        <f>EXP(E59)</f>
        <v>1.3738827305169706E-7</v>
      </c>
      <c r="G59" s="63"/>
      <c r="H59" s="63"/>
      <c r="I59" s="63"/>
    </row>
    <row r="60" spans="1:9" s="64" customFormat="1" ht="27" customHeight="1">
      <c r="A60" s="65" t="s">
        <v>77</v>
      </c>
      <c r="B60" s="66">
        <v>50</v>
      </c>
      <c r="C60" s="67">
        <v>2549</v>
      </c>
      <c r="D60" s="68">
        <f>LN(C60)</f>
        <v>7.8434564043761155</v>
      </c>
      <c r="E60" s="68">
        <f>(D60-$B$54)/$B$55</f>
        <v>-16.946309022715194</v>
      </c>
      <c r="F60" s="69">
        <f>EXP(E60)</f>
        <v>4.3682904065000796E-8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9.0535588558348924E-8</v>
      </c>
      <c r="G61" s="9"/>
      <c r="H61" s="9"/>
      <c r="I61" s="9"/>
    </row>
    <row r="62" spans="1:9" ht="25.5" customHeight="1">
      <c r="E62" s="71" t="s">
        <v>59</v>
      </c>
      <c r="F62" s="72">
        <f>STDEV(C59:C60)/AVERAGE(C59:C60)</f>
        <v>7.7543263817270891E-2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10000</v>
      </c>
      <c r="G64" s="9"/>
      <c r="H64" s="9"/>
    </row>
    <row r="65" spans="1:9" ht="25.5" customHeight="1">
      <c r="E65" s="71" t="s">
        <v>62</v>
      </c>
      <c r="F65" s="75">
        <f>F64*F61</f>
        <v>9.0535588558348918E-4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64</v>
      </c>
      <c r="D68" s="132">
        <f>F65*B24/B25</f>
        <v>3.7723161899312052E-6</v>
      </c>
      <c r="E68" s="132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NDQD201605950 / Bacterial Endotoxin / Download 4  /  Analyst - Eric Ngamau /  Date 03-11-2016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2016-11-03T07:19:02Z</dcterms:modified>
</cp:coreProperties>
</file>