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E32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F48" s="1"/>
  <c r="B34"/>
  <c r="B16"/>
  <c r="F68" i="1"/>
  <c r="F64"/>
  <c r="F62"/>
  <c r="E60"/>
  <c r="F60" s="1"/>
  <c r="D60"/>
  <c r="E59"/>
  <c r="F59" s="1"/>
  <c r="D59"/>
  <c r="F61" l="1"/>
  <c r="F65" s="1"/>
  <c r="F52" i="2"/>
  <c r="D55" s="1"/>
</calcChain>
</file>

<file path=xl/sharedStrings.xml><?xml version="1.0" encoding="utf-8"?>
<sst xmlns="http://schemas.openxmlformats.org/spreadsheetml/2006/main" count="137" uniqueCount="83">
  <si>
    <t>MICOBIOLOGY NO.</t>
  </si>
  <si>
    <t>BIOL/002/2016</t>
  </si>
  <si>
    <t>DATE RECEIVED</t>
  </si>
  <si>
    <t>2016-05-20 11:46:36</t>
  </si>
  <si>
    <t>Analysis Report</t>
  </si>
  <si>
    <t>Amoxicillin and Clavulanic Acid Microbial Assay</t>
  </si>
  <si>
    <t>Sample Name:</t>
  </si>
  <si>
    <t>JUIMENTIN 1.2 G INJECTION</t>
  </si>
  <si>
    <t>Lab Ref No:</t>
  </si>
  <si>
    <t>NDQD201605951</t>
  </si>
  <si>
    <t>Active Ingredient:</t>
  </si>
  <si>
    <t>Amoxicillin and Clavulanic Acid</t>
  </si>
  <si>
    <t>Label Claim:</t>
  </si>
  <si>
    <t>Each  ml contains mg of Amoxicillin and Clavulanic Acid</t>
  </si>
  <si>
    <t>Date Test Set:</t>
  </si>
  <si>
    <t>18/08/2016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</si>
  <si>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</si>
  <si>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</si>
  <si>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</si>
  <si>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</si>
  <si>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</si>
  <si>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</si>
  <si>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</si>
  <si>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</si>
  <si>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</si>
  <si>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</si>
  <si>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</si>
  <si>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</si>
  <si>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</si>
  <si>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</si>
  <si>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</si>
  <si>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</si>
  <si>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</si>
  <si>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</si>
  <si>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</si>
  <si>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</si>
  <si>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</si>
  <si>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</si>
  <si>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</si>
  <si>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</si>
  <si>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</si>
  <si>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</si>
  <si>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</si>
  <si>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</si>
  <si>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</si>
  <si>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</si>
  <si>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</si>
  <si>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</si>
  <si>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</si>
  <si>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</si>
  <si>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</si>
  <si>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</si>
  <si>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</si>
  <si>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</si>
  <si>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</si>
  <si>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</si>
  <si>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</si>
  <si>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</si>
  <si>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</si>
  <si>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</si>
  <si>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</si>
  <si>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</si>
  <si>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</si>
  <si>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</si>
  <si>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</si>
  <si>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</si>
  <si>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</si>
  <si>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</si>
  <si>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</si>
  <si>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</si>
  <si>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</si>
  <si>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</si>
  <si>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</si>
  <si>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</si>
  <si>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</si>
  <si>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EU/10mg</t>
  </si>
  <si>
    <t>mg/vial</t>
  </si>
  <si>
    <t>14000 EU / vial</t>
  </si>
  <si>
    <t>7mL</t>
  </si>
  <si>
    <t>G3</t>
  </si>
  <si>
    <t>G4</t>
  </si>
  <si>
    <t>ERIC</t>
  </si>
  <si>
    <t>MUTERU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</si>
</sst>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G73" sqref="G7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2.5</v>
      </c>
      <c r="C23" s="74" t="s">
        <v>75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1200</v>
      </c>
      <c r="C25" s="18" t="s">
        <v>76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B23/10*B25/B24/B22</f>
        <v>12000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5" t="s">
        <v>31</v>
      </c>
      <c r="B31" s="99" t="s">
        <v>77</v>
      </c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7" t="s">
        <v>34</v>
      </c>
      <c r="B32" s="114" t="s">
        <v>78</v>
      </c>
      <c r="C32" s="127">
        <v>0.99399999999999999</v>
      </c>
      <c r="D32" s="128"/>
      <c r="E32" s="115">
        <f>POWER(C32,2)</f>
        <v>0.98803600000000003</v>
      </c>
      <c r="F32" s="116"/>
      <c r="G32" s="9"/>
    </row>
    <row r="33" spans="1:9" ht="20.100000000000001" customHeight="1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8" t="s">
        <v>37</v>
      </c>
      <c r="B36" s="118"/>
      <c r="C36" s="118"/>
      <c r="D36" s="118"/>
      <c r="E36" s="118"/>
      <c r="F36" s="11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9" t="s">
        <v>44</v>
      </c>
      <c r="B44" s="119"/>
      <c r="C44" s="119"/>
      <c r="D44" s="119"/>
      <c r="E44" s="119"/>
      <c r="F44" s="11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50</v>
      </c>
      <c r="B47" s="111">
        <v>5000</v>
      </c>
      <c r="C47" s="103">
        <v>50</v>
      </c>
      <c r="D47" s="111">
        <v>5000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6.21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-0.14299999999999999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79</v>
      </c>
      <c r="B59" s="59">
        <v>50</v>
      </c>
      <c r="C59" s="60">
        <v>4397</v>
      </c>
      <c r="D59" s="61">
        <f>LN(C59)</f>
        <v>8.388677769180811</v>
      </c>
      <c r="E59" s="61">
        <f>(D59-$B$54)/$B$55</f>
        <v>-15.235508875390288</v>
      </c>
      <c r="F59" s="62">
        <f>EXP(E59)</f>
        <v>2.4171442359909557E-7</v>
      </c>
      <c r="G59" s="63"/>
      <c r="H59" s="63"/>
      <c r="I59" s="63"/>
    </row>
    <row r="60" spans="1:9" s="64" customFormat="1" ht="27" customHeight="1">
      <c r="A60" s="65" t="s">
        <v>80</v>
      </c>
      <c r="B60" s="66">
        <v>50</v>
      </c>
      <c r="C60" s="67">
        <v>4341</v>
      </c>
      <c r="D60" s="68">
        <f>LN(C60)</f>
        <v>8.3758600152995939</v>
      </c>
      <c r="E60" s="68">
        <f>(D60-$B$54)/$B$55</f>
        <v>-15.145874232864294</v>
      </c>
      <c r="F60" s="69">
        <f>EXP(E60)</f>
        <v>2.6438109504594946E-7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59</v>
      </c>
      <c r="E61" s="117"/>
      <c r="F61" s="70">
        <f>AVERAGE(F59:F60)</f>
        <v>2.5304775932252249E-7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9.063396600239566E-3</v>
      </c>
      <c r="G62" s="9"/>
      <c r="H62" s="9"/>
    </row>
    <row r="63" spans="1:9" ht="26.25" customHeight="1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10000</v>
      </c>
      <c r="G64" s="9"/>
      <c r="H64" s="9"/>
    </row>
    <row r="65" spans="1:9" ht="25.5" customHeight="1">
      <c r="E65" s="71" t="s">
        <v>63</v>
      </c>
      <c r="F65" s="75">
        <f>F64*F61</f>
        <v>2.5304775932252247E-3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0">
        <f>F65*B24/B25*10</f>
        <v>1.0543656638438438E-4</v>
      </c>
      <c r="E68" s="130"/>
      <c r="F68" s="74" t="str">
        <f>C23</f>
        <v>EU/10mg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81</v>
      </c>
      <c r="C74" s="81" t="s">
        <v>82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NDQD201605951 / Bacterial Endotoxin / Download 1  /  Analyst - Eric Ngamau /  Date 22-08-2016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2016-08-22T09:23:25Z</dcterms:modified>
</cp:coreProperties>
</file>