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176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B25" i="1"/>
  <c r="F64" i="1" l="1"/>
  <c r="F65" i="1"/>
  <c r="B33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</calcChain>
</file>

<file path=xl/sharedStrings.xml><?xml version="1.0" encoding="utf-8"?>
<sst xmlns="http://schemas.openxmlformats.org/spreadsheetml/2006/main" count="135" uniqueCount="79">
  <si>
    <t>MICOBIOLOGY NO.</t>
  </si>
  <si>
    <t>BIOL/002/2016</t>
  </si>
  <si>
    <t>DATE RECEIVED</t>
  </si>
  <si>
    <t>2016-06-21 14:29:09</t>
  </si>
  <si>
    <t>Analysis Report</t>
  </si>
  <si>
    <t>Ceftriaxone Microbial Assay</t>
  </si>
  <si>
    <t>Sample Name:</t>
  </si>
  <si>
    <t>TRIAXONE 2 G INJECTION</t>
  </si>
  <si>
    <t>Lab Ref No:</t>
  </si>
  <si>
    <t>NDQD2016061175</t>
  </si>
  <si>
    <t>Active Ingredient:</t>
  </si>
  <si>
    <t>Ceftriaxone</t>
  </si>
  <si>
    <t>Label Claim:</t>
  </si>
  <si>
    <t>Date Test Set:</t>
  </si>
  <si>
    <t>13/10/2016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</si>
  <si>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</si>
  <si>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</si>
  <si>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</si>
  <si>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</si>
  <si>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</si>
  <si>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</si>
  <si>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</si>
  <si>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</si>
  <si>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</si>
  <si>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</si>
  <si>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</si>
  <si>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</si>
  <si>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</si>
  <si>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</si>
  <si>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</si>
  <si>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</si>
  <si>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</si>
  <si>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</si>
  <si>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</si>
  <si>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</si>
  <si>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</si>
  <si>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</si>
  <si>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</si>
  <si>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</si>
  <si>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</si>
  <si>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</si>
  <si>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</si>
  <si>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</si>
  <si>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</si>
  <si>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</si>
  <si>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</si>
  <si>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</si>
  <si>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</si>
  <si>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</si>
  <si>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</si>
  <si>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</si>
  <si>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</si>
  <si>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</si>
  <si>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</si>
  <si>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</si>
  <si>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</si>
  <si>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</si>
  <si>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</si>
  <si>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</si>
  <si>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</si>
  <si>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</si>
  <si>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</si>
  <si>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</si>
  <si>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</si>
  <si>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</si>
  <si>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</si>
  <si>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</si>
  <si>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</si>
  <si>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</si>
  <si>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</si>
  <si>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</si>
  <si>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</si>
  <si>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</si>
  <si>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</si>
  <si>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 xml:space="preserve">Each vial contains 2000mg of Ceftriaxone </t>
  </si>
  <si>
    <t>14000 EU / vial</t>
  </si>
  <si>
    <t>7.0mL</t>
  </si>
  <si>
    <t>Francis</t>
  </si>
  <si>
    <t>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</si>
</sst>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60" zoomScale="80" zoomScaleNormal="85" workbookViewId="0">
      <selection activeCell="D69" sqref="D6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0.2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10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2000/B24</f>
        <v>200</v>
      </c>
      <c r="C25" s="18" t="s">
        <v>78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8000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5" t="s">
        <v>30</v>
      </c>
      <c r="B31" s="99" t="s">
        <v>75</v>
      </c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7" t="s">
        <v>33</v>
      </c>
      <c r="B32" s="114" t="s">
        <v>76</v>
      </c>
      <c r="C32" s="122">
        <v>-0.98899999999999999</v>
      </c>
      <c r="D32" s="123"/>
      <c r="E32" s="124">
        <v>0.97799999999999998</v>
      </c>
      <c r="F32" s="125"/>
      <c r="G32" s="9"/>
    </row>
    <row r="33" spans="1:9" ht="20.100000000000001" customHeight="1" x14ac:dyDescent="0.3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36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43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100</v>
      </c>
      <c r="B47" s="111">
        <v>4000</v>
      </c>
      <c r="C47" s="103">
        <v>50</v>
      </c>
      <c r="D47" s="111">
        <v>3000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2164</v>
      </c>
      <c r="D59" s="61">
        <f>LN(C59)</f>
        <v>7.6797136399663719</v>
      </c>
      <c r="E59" s="61">
        <f>(D59-$B$54)/$B$55</f>
        <v>-15.237094362905765</v>
      </c>
      <c r="F59" s="62">
        <f>EXP(E59)</f>
        <v>2.4133149204498445E-7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2965</v>
      </c>
      <c r="D60" s="68">
        <f>LN(C60)</f>
        <v>7.9946323114318254</v>
      </c>
      <c r="E60" s="68">
        <f>(D60-$B$54)/$B$55</f>
        <v>-18.524345630812377</v>
      </c>
      <c r="F60" s="69">
        <f>EXP(E60)</f>
        <v>9.0152736047028241E-9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58</v>
      </c>
      <c r="E61" s="126"/>
      <c r="F61" s="70">
        <f>AVERAGE(F59:F60)</f>
        <v>1.2517338282484364E-7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0.22085885425245647</v>
      </c>
      <c r="G62" s="9"/>
      <c r="H62" s="9"/>
    </row>
    <row r="63" spans="1:9" ht="26.25" customHeight="1" x14ac:dyDescent="0.3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2400</v>
      </c>
      <c r="G64" s="9"/>
      <c r="H64" s="9"/>
    </row>
    <row r="65" spans="1:9" ht="25.5" customHeight="1" x14ac:dyDescent="0.3">
      <c r="E65" s="71" t="s">
        <v>62</v>
      </c>
      <c r="F65" s="75">
        <f>F64*F61</f>
        <v>3.0041611877962472E-4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30">
        <f>F65/B25</f>
        <v>1.5020805938981236E-6</v>
      </c>
      <c r="E68" s="130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77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NDQD2016061175 / Bacterial Endotoxin / Download 1  /  Analyst - Francis  Naula /  Date 27-10-2016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2016-11-02T06:36:56Z</dcterms:modified>
</cp:coreProperties>
</file>