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825" windowWidth="11895" windowHeight="631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E31"/>
  <c r="B32"/>
  <c r="B38" s="1"/>
  <c r="A38" s="1"/>
  <c r="B39" s="1"/>
  <c r="A39" s="1"/>
  <c r="B40" s="1"/>
  <c r="A40" s="1"/>
  <c r="B41" s="1"/>
  <c r="A41" s="1"/>
  <c r="B26"/>
  <c r="F55" i="2"/>
  <c r="F51"/>
  <c r="F49"/>
  <c r="D47"/>
  <c r="E47" s="1"/>
  <c r="F47" s="1"/>
  <c r="D46"/>
  <c r="E46" s="1"/>
  <c r="F46" s="1"/>
  <c r="F48" s="1"/>
  <c r="B34"/>
  <c r="B16"/>
  <c r="F67" i="1"/>
  <c r="F63"/>
  <c r="F61"/>
  <c r="E59"/>
  <c r="F59" s="1"/>
  <c r="D59"/>
  <c r="D58"/>
  <c r="E58" s="1"/>
  <c r="F58" s="1"/>
  <c r="F60" l="1"/>
  <c r="F64" s="1"/>
  <c r="F52" i="2"/>
  <c r="D55" s="1"/>
</calcChain>
</file>

<file path=xl/sharedStrings.xml><?xml version="1.0" encoding="utf-8"?>
<sst xmlns="http://schemas.openxmlformats.org/spreadsheetml/2006/main" count="135" uniqueCount="81">
  <si>
    <t>MICOBIOLOGY NO.</t>
  </si>
  <si>
    <t>BIOL/002/2016</t>
  </si>
  <si>
    <t>DATE RECEIVED</t>
  </si>
  <si>
    <t>2016-06-27 09:56:43</t>
  </si>
  <si>
    <t>Analysis Report</t>
  </si>
  <si>
    <t>Oxytetracycline Microbial Assay</t>
  </si>
  <si>
    <t>Sample Name:</t>
  </si>
  <si>
    <t>OXY-100 L.A INJECTION</t>
  </si>
  <si>
    <t>Lab Ref No:</t>
  </si>
  <si>
    <t>NDQD2016061193</t>
  </si>
  <si>
    <t>Active Ingredient:</t>
  </si>
  <si>
    <t>Oxytetracycline</t>
  </si>
  <si>
    <t>Label Claim:</t>
  </si>
  <si>
    <t>Each  ml contains mg of Oxytetracycline</t>
  </si>
  <si>
    <t>Date Test Set:</t>
  </si>
  <si>
    <t>11/08/2016</t>
  </si>
  <si>
    <t>Date of Results:</t>
  </si>
  <si>
    <t>27/09/2016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</si>
  <si>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</si>
  <si>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</si>
  <si>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</si>
  <si>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</si>
  <si>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</si>
  <si>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</si>
  <si>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</si>
  <si>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</si>
  <si>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</si>
  <si>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</si>
  <si>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</si>
  <si>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</si>
  <si>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</si>
  <si>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</si>
  <si>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</si>
  <si>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</si>
  <si>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</si>
  <si>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</si>
  <si>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</si>
  <si>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</si>
  <si>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</si>
  <si>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</si>
  <si>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</si>
  <si>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</si>
  <si>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</si>
  <si>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</si>
  <si>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</si>
  <si>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</si>
  <si>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</si>
  <si>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</si>
  <si>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</si>
  <si>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</si>
  <si>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</si>
  <si>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</si>
  <si>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</si>
  <si>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</si>
  <si>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</si>
  <si>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</si>
  <si>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</si>
  <si>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</si>
  <si>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</si>
  <si>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</si>
  <si>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</si>
  <si>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</si>
  <si>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</si>
  <si>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</si>
  <si>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</si>
  <si>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</si>
  <si>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</si>
  <si>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</si>
  <si>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</si>
  <si>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</si>
  <si>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</si>
  <si>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</si>
  <si>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</si>
  <si>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</si>
  <si>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</si>
  <si>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</si>
  <si>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</si>
  <si>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 mL</t>
  </si>
  <si>
    <t>C5</t>
  </si>
  <si>
    <t>C6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</si>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</sst>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40" zoomScale="80" zoomScaleNormal="85" workbookViewId="0">
      <selection activeCell="D68" sqref="D6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0.4</v>
      </c>
      <c r="C23" s="13" t="s">
        <v>23</v>
      </c>
      <c r="D23" s="14"/>
      <c r="E23" s="15"/>
    </row>
    <row r="24" spans="1:7" s="9" customFormat="1" ht="19.5" customHeight="1">
      <c r="A24" s="16" t="s">
        <v>26</v>
      </c>
      <c r="B24" s="17">
        <v>100</v>
      </c>
      <c r="C24" s="18" t="s">
        <v>75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B23*B24/B22</f>
        <v>8000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29</v>
      </c>
      <c r="B29" s="121"/>
      <c r="C29" s="122" t="s">
        <v>30</v>
      </c>
      <c r="D29" s="122"/>
      <c r="E29" s="122"/>
      <c r="F29" s="123"/>
    </row>
    <row r="30" spans="1:7" ht="20.100000000000001" customHeight="1">
      <c r="A30" s="25" t="s">
        <v>31</v>
      </c>
      <c r="B30" s="99" t="s">
        <v>76</v>
      </c>
      <c r="C30" s="124" t="s">
        <v>32</v>
      </c>
      <c r="D30" s="125"/>
      <c r="E30" s="125" t="s">
        <v>33</v>
      </c>
      <c r="F30" s="126"/>
    </row>
    <row r="31" spans="1:7" ht="20.100000000000001" customHeight="1">
      <c r="A31" s="27" t="s">
        <v>34</v>
      </c>
      <c r="B31" s="114" t="s">
        <v>77</v>
      </c>
      <c r="C31" s="127">
        <v>-0.98799999999999999</v>
      </c>
      <c r="D31" s="128"/>
      <c r="E31" s="130">
        <f>POWER(C31,2)</f>
        <v>0.97614400000000001</v>
      </c>
      <c r="F31" s="131"/>
      <c r="G31" s="9"/>
    </row>
    <row r="32" spans="1:7" ht="20.100000000000001" customHeight="1">
      <c r="A32" s="97" t="s">
        <v>36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37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44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>
      <c r="A46" s="103">
        <v>100</v>
      </c>
      <c r="B46" s="111">
        <v>3000</v>
      </c>
      <c r="C46" s="103">
        <v>100</v>
      </c>
      <c r="D46" s="111">
        <v>2000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6.22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-0.105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>
        <v>2274</v>
      </c>
      <c r="D58" s="61">
        <f>LN(C58)</f>
        <v>7.7292956743104817</v>
      </c>
      <c r="E58" s="61">
        <f>(D58-$B$53)/$B$54</f>
        <v>-14.374244517242685</v>
      </c>
      <c r="F58" s="62">
        <f>EXP(E58)</f>
        <v>5.7193269576126588E-7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>
        <v>2033</v>
      </c>
      <c r="D59" s="68">
        <f>LN(C59)</f>
        <v>7.6172678136283469</v>
      </c>
      <c r="E59" s="68">
        <f>(D59-$B$53)/$B$54</f>
        <v>-13.307312510746165</v>
      </c>
      <c r="F59" s="69">
        <f>EXP(E59)</f>
        <v>1.6622931208497115E-6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1.1171129083054887E-6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7.9132915842097959E-2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B46/A46*D46/C46</f>
        <v>600</v>
      </c>
      <c r="G63" s="9"/>
      <c r="H63" s="9"/>
    </row>
    <row r="64" spans="1:9" ht="25.5" customHeight="1">
      <c r="E64" s="71" t="s">
        <v>63</v>
      </c>
      <c r="F64" s="75">
        <f>F63*F60</f>
        <v>6.7026774498329315E-4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32">
        <f>F64/B24</f>
        <v>6.7026774498329316E-6</v>
      </c>
      <c r="E67" s="132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80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NDQD2016061193 / Bacterial Endotoxin / Download 1  /  Analyst - Eric Ngamau /  Date 27-09-2016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29</v>
      </c>
      <c r="B30" s="121"/>
      <c r="C30" s="122" t="s">
        <v>30</v>
      </c>
      <c r="D30" s="122"/>
      <c r="E30" s="122"/>
      <c r="F30" s="123"/>
    </row>
    <row r="31" spans="1:7" ht="20.100000000000001" customHeight="1">
      <c r="A31" s="22"/>
      <c r="B31" s="23"/>
      <c r="C31" s="124" t="s">
        <v>32</v>
      </c>
      <c r="D31" s="125"/>
      <c r="E31" s="125" t="s">
        <v>33</v>
      </c>
      <c r="F31" s="126"/>
    </row>
    <row r="32" spans="1:7" ht="20.100000000000001" customHeight="1">
      <c r="A32" s="25" t="s">
        <v>31</v>
      </c>
      <c r="B32" s="26" t="s">
        <v>74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2016-09-28T09:38:03Z</cp:lastPrinted>
  <dcterms:created xsi:type="dcterms:W3CDTF">2014-04-25T13:22:50Z</dcterms:created>
  <dcterms:modified xsi:type="dcterms:W3CDTF">2016-09-28T09:38:22Z</dcterms:modified>
</cp:coreProperties>
</file>