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B25" i="1"/>
  <c r="F62" i="1"/>
  <c r="D60" i="1"/>
  <c r="D59" i="1"/>
  <c r="B33" i="1" l="1"/>
  <c r="B39" i="1" s="1"/>
  <c r="A39" i="1" s="1"/>
  <c r="B40" i="1" s="1"/>
  <c r="A40" i="1" s="1"/>
  <c r="B41" i="1" s="1"/>
  <c r="A41" i="1" s="1"/>
  <c r="B42" i="1" s="1"/>
  <c r="A42" i="1" s="1"/>
  <c r="E32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E60" i="1"/>
  <c r="F60" i="1" s="1"/>
  <c r="E59" i="1"/>
  <c r="F59" i="1" s="1"/>
  <c r="F61" i="1" s="1"/>
  <c r="F52" i="2" l="1"/>
  <c r="D55" i="2" s="1"/>
  <c r="F65" i="1"/>
</calcChain>
</file>

<file path=xl/sharedStrings.xml><?xml version="1.0" encoding="utf-8"?>
<sst xmlns="http://schemas.openxmlformats.org/spreadsheetml/2006/main" count="135" uniqueCount="80">
  <si>
    <t>MICOBIOLOGY NO.</t>
  </si>
  <si>
    <t>BIOL/002/2016</t>
  </si>
  <si>
    <t>DATE RECEIVED</t>
  </si>
  <si>
    <t>2016-11-22 13:31:02</t>
  </si>
  <si>
    <t>Analysis Report</t>
  </si>
  <si>
    <t>Phospholipids Microbial Assay</t>
  </si>
  <si>
    <t>Sample Name:</t>
  </si>
  <si>
    <t>BLES STERILE SUSPENSION 27/5ML</t>
  </si>
  <si>
    <t>Lab Ref No:</t>
  </si>
  <si>
    <t>NDQD201611225</t>
  </si>
  <si>
    <t>Active Ingredient:</t>
  </si>
  <si>
    <t>Phospholipids</t>
  </si>
  <si>
    <t>Label Claim: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</si>
  <si>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</si>
  <si>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</si>
  <si>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</si>
  <si>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</si>
  <si>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</si>
  <si>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</si>
  <si>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</si>
  <si>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</si>
  <si>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</si>
  <si>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</si>
  <si>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</si>
  <si>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</si>
  <si>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</si>
  <si>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</si>
  <si>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</si>
  <si>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</si>
  <si>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</si>
  <si>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</si>
  <si>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</si>
  <si>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</si>
  <si>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</si>
  <si>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</si>
  <si>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</si>
  <si>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</si>
  <si>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</si>
  <si>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</si>
  <si>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</si>
  <si>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</si>
  <si>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</si>
  <si>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</si>
  <si>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</si>
  <si>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</si>
  <si>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</si>
  <si>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</si>
  <si>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</si>
  <si>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</si>
  <si>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</si>
  <si>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</si>
  <si>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</si>
  <si>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</si>
  <si>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</si>
  <si>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</si>
  <si>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</si>
  <si>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</si>
  <si>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</si>
  <si>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</si>
  <si>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</si>
  <si>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</si>
  <si>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</si>
  <si>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</si>
  <si>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</si>
  <si>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</si>
  <si>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</si>
  <si>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</si>
  <si>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</si>
  <si>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</si>
  <si>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</si>
  <si>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</si>
  <si>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</si>
  <si>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</si>
  <si>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27 mg of Phospholipids</t>
  </si>
  <si>
    <t>Control Standard Endotoxin (EU / vial):</t>
  </si>
  <si>
    <t>Reconstitution vol (mL):</t>
  </si>
  <si>
    <t>&gt;4101</t>
  </si>
  <si>
    <t>mg/mL</t>
  </si>
  <si>
    <t>DUNCAN</t>
  </si>
  <si>
    <t xml:space="preserve">The endotoxin concentration in the sample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</si>
</sst>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2" fontId="1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3" fontId="7" fillId="2" borderId="10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8" zoomScale="80" zoomScaleNormal="85" workbookViewId="0">
      <selection activeCell="C68" sqref="C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31.5703125" style="1" customWidth="1"/>
    <col min="4" max="4" width="18" style="1" customWidth="1"/>
    <col min="5" max="5" width="18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1</v>
      </c>
      <c r="C23" s="13" t="s">
        <v>19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27/1</f>
        <v>27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B23/B22</f>
        <v>200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27</v>
      </c>
      <c r="B30" s="118"/>
      <c r="C30" s="119" t="s">
        <v>28</v>
      </c>
      <c r="D30" s="119"/>
      <c r="E30" s="119"/>
      <c r="F30" s="120"/>
    </row>
    <row r="31" spans="1:7" ht="20.100000000000001" customHeight="1" x14ac:dyDescent="0.3">
      <c r="A31" s="25" t="s">
        <v>74</v>
      </c>
      <c r="B31" s="99">
        <v>14000</v>
      </c>
      <c r="C31" s="121" t="s">
        <v>30</v>
      </c>
      <c r="D31" s="122"/>
      <c r="E31" s="122" t="s">
        <v>31</v>
      </c>
      <c r="F31" s="123"/>
    </row>
    <row r="32" spans="1:7" ht="20.100000000000001" customHeight="1" x14ac:dyDescent="0.3">
      <c r="A32" s="27" t="s">
        <v>75</v>
      </c>
      <c r="B32" s="114">
        <v>7</v>
      </c>
      <c r="C32" s="124">
        <v>0.997</v>
      </c>
      <c r="D32" s="125"/>
      <c r="E32" s="126">
        <f>POWER(C32,2)</f>
        <v>0.99400900000000003</v>
      </c>
      <c r="F32" s="127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35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42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116">
        <v>6.29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15">
        <v>-0.13700000000000001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 t="s">
        <v>76</v>
      </c>
      <c r="D59" s="61">
        <f>LN(4101)</f>
        <v>8.3189861253920601</v>
      </c>
      <c r="E59" s="61">
        <f>(D59-$B$54)/$B$55</f>
        <v>-14.810117703591677</v>
      </c>
      <c r="F59" s="62">
        <f>EXP(E59)</f>
        <v>3.6986872055018832E-7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 t="s">
        <v>76</v>
      </c>
      <c r="D60" s="68">
        <f>LN(4101)</f>
        <v>8.3189861253920601</v>
      </c>
      <c r="E60" s="68">
        <f>(D60-$B$54)/$B$55</f>
        <v>-14.810117703591677</v>
      </c>
      <c r="F60" s="69">
        <f>EXP(E60)</f>
        <v>3.6986872055018832E-7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8" t="s">
        <v>57</v>
      </c>
      <c r="E61" s="128"/>
      <c r="F61" s="70">
        <f>AVERAGE(F59:F60)</f>
        <v>3.6986872055018832E-7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STDEV(4101,4101)/AVERAGE(4101,4101)</f>
        <v>0</v>
      </c>
      <c r="G62" s="9"/>
      <c r="H62" s="9"/>
    </row>
    <row r="63" spans="1:9" ht="26.25" customHeight="1" x14ac:dyDescent="0.3">
      <c r="A63" s="8"/>
      <c r="B63" s="45"/>
      <c r="C63" s="8"/>
      <c r="D63" s="128" t="s">
        <v>59</v>
      </c>
      <c r="E63" s="12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61</v>
      </c>
      <c r="F65" s="75">
        <f>F64*F61</f>
        <v>4.43842464660226E-5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79</v>
      </c>
      <c r="D68" s="129">
        <f>F65</f>
        <v>4.43842464660226E-5</v>
      </c>
      <c r="E68" s="130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78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NDQD201611225 / Bacterial Endotoxin / Download 1  /  Analyst - Duncan Oluoch /  Date 01-12-2016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27</v>
      </c>
      <c r="B30" s="118"/>
      <c r="C30" s="119" t="s">
        <v>28</v>
      </c>
      <c r="D30" s="119"/>
      <c r="E30" s="119"/>
      <c r="F30" s="120"/>
    </row>
    <row r="31" spans="1:7" ht="20.100000000000001" customHeight="1" x14ac:dyDescent="0.3">
      <c r="A31" s="22"/>
      <c r="B31" s="23"/>
      <c r="C31" s="121" t="s">
        <v>30</v>
      </c>
      <c r="D31" s="122"/>
      <c r="E31" s="122" t="s">
        <v>31</v>
      </c>
      <c r="F31" s="123"/>
    </row>
    <row r="32" spans="1:7" ht="20.100000000000001" customHeight="1" x14ac:dyDescent="0.3">
      <c r="A32" s="25" t="s">
        <v>29</v>
      </c>
      <c r="B32" s="26" t="s">
        <v>72</v>
      </c>
      <c r="C32" s="124">
        <v>-0.999</v>
      </c>
      <c r="D32" s="125"/>
      <c r="E32" s="134">
        <v>0.998</v>
      </c>
      <c r="F32" s="135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8" t="s">
        <v>57</v>
      </c>
      <c r="E48" s="12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8" t="s">
        <v>59</v>
      </c>
      <c r="E50" s="12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cp:lastPrinted>2016-12-01T09:06:24Z</cp:lastPrinted>
  <dcterms:created xsi:type="dcterms:W3CDTF">2014-04-25T13:22:50Z</dcterms:created>
  <dcterms:modified xsi:type="dcterms:W3CDTF">2016-12-01T09:07:16Z</dcterms:modified>
</cp:coreProperties>
</file>