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25" windowWidth="18855" windowHeight="1119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  <fileRecoveryPr repairLoad="1"/>
</workbook>
</file>

<file path=xl/calcChain.xml><?xml version="1.0" encoding="utf-8"?>
<calcChain xmlns="http://schemas.openxmlformats.org/spreadsheetml/2006/main">
  <c r="F68" i="1"/>
  <c r="D68"/>
  <c r="F62"/>
  <c r="D60"/>
  <c r="D59"/>
  <c r="E59" s="1"/>
  <c r="F59" s="1"/>
  <c r="E32"/>
  <c r="B33"/>
  <c r="B27"/>
  <c r="F55" i="2"/>
  <c r="F51"/>
  <c r="F49"/>
  <c r="E47"/>
  <c r="F47" s="1"/>
  <c r="D47"/>
  <c r="D46"/>
  <c r="E46" s="1"/>
  <c r="F46" s="1"/>
  <c r="F48" s="1"/>
  <c r="B34"/>
  <c r="B16"/>
  <c r="F64" i="1"/>
  <c r="E60"/>
  <c r="F60" s="1"/>
  <c r="B39"/>
  <c r="A39" s="1"/>
  <c r="B40" s="1"/>
  <c r="A40" s="1"/>
  <c r="B41" s="1"/>
  <c r="A41" s="1"/>
  <c r="B42" s="1"/>
  <c r="A42" s="1"/>
  <c r="F61" l="1"/>
  <c r="F65" s="1"/>
  <c r="F52" i="2"/>
  <c r="D55" s="1"/>
</calcChain>
</file>

<file path=xl/sharedStrings.xml><?xml version="1.0" encoding="utf-8"?>
<sst xmlns="http://schemas.openxmlformats.org/spreadsheetml/2006/main" count="135" uniqueCount="82">
  <si>
    <t>MICOBIOLOGY NO.</t>
  </si>
  <si>
    <t>BIOL/002/2016</t>
  </si>
  <si>
    <t>DATE RECEIVED</t>
  </si>
  <si>
    <t>2016-11-29 11:55:53</t>
  </si>
  <si>
    <t>Analysis Report</t>
  </si>
  <si>
    <t>Magnesium Sulphate Microbial Assay</t>
  </si>
  <si>
    <t>Sample Name:</t>
  </si>
  <si>
    <t>MAGNESIUM SULPHATE  INJECTION</t>
  </si>
  <si>
    <t>Lab Ref No:</t>
  </si>
  <si>
    <t>NDQD201611236</t>
  </si>
  <si>
    <t>Active Ingredient:</t>
  </si>
  <si>
    <t>Magnesium Sulphate</t>
  </si>
  <si>
    <t>Label Claim:</t>
  </si>
  <si>
    <t>Date Test Set:</t>
  </si>
  <si>
    <t>28/2/2017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</si>
  <si>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</si>
  <si>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</si>
  <si>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</si>
  <si>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</si>
  <si>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</si>
  <si>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</si>
  <si>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</si>
  <si>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</si>
  <si>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</si>
  <si>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</si>
  <si>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</si>
  <si>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</si>
  <si>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</si>
  <si>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</si>
  <si>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</si>
  <si>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</si>
  <si>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</si>
  <si>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</si>
  <si>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</si>
  <si>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</si>
  <si>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</si>
  <si>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</si>
  <si>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</si>
  <si>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</si>
  <si>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</si>
  <si>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</si>
  <si>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</si>
  <si>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</si>
  <si>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</si>
  <si>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</si>
  <si>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</si>
  <si>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</si>
  <si>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</si>
  <si>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</si>
  <si>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</si>
  <si>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</si>
  <si>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</si>
  <si>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</si>
  <si>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</si>
  <si>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</si>
  <si>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</si>
  <si>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</si>
  <si>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</si>
  <si>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</si>
  <si>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</si>
  <si>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</si>
  <si>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</si>
  <si>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</si>
  <si>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</si>
  <si>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</si>
  <si>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</si>
  <si>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</si>
  <si>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</si>
  <si>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</si>
  <si>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</si>
  <si>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</si>
  <si>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</si>
  <si>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</si>
  <si>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</si>
  <si>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10 ml contains mg of 5000 mgMagnesium Sulphate</t>
  </si>
  <si>
    <t>mg/ml</t>
  </si>
  <si>
    <t>Control Standard Endotoxin (EU / vial):</t>
  </si>
  <si>
    <t>Reconstitution vol (mL):</t>
  </si>
  <si>
    <t>&gt;5700</t>
  </si>
  <si>
    <t>Endotoxin Concentration of Sample Solution is LESS THAN (EU/mL) :</t>
  </si>
  <si>
    <t xml:space="preserve">The endotoxin concentration in the sample is LESS THAN : </t>
  </si>
  <si>
    <t>Duncan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</si>
</sst>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46" zoomScale="80" zoomScaleNormal="85" workbookViewId="0">
      <selection activeCell="A74" sqref="A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0.09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500</v>
      </c>
      <c r="C25" s="18" t="s">
        <v>75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B23*B25/B22</f>
        <v>9000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>
      <c r="A31" s="25" t="s">
        <v>76</v>
      </c>
      <c r="B31" s="99">
        <v>24000</v>
      </c>
      <c r="C31" s="125" t="s">
        <v>31</v>
      </c>
      <c r="D31" s="126"/>
      <c r="E31" s="126" t="s">
        <v>32</v>
      </c>
      <c r="F31" s="127"/>
    </row>
    <row r="32" spans="1:7" ht="20.100000000000001" customHeight="1">
      <c r="A32" s="27" t="s">
        <v>77</v>
      </c>
      <c r="B32" s="114">
        <v>12</v>
      </c>
      <c r="C32" s="128">
        <v>-0.98</v>
      </c>
      <c r="D32" s="129"/>
      <c r="E32" s="115">
        <f>POWER(C32,2)</f>
        <v>0.96039999999999992</v>
      </c>
      <c r="F32" s="116"/>
      <c r="G32" s="9"/>
    </row>
    <row r="33" spans="1:9" ht="20.100000000000001" customHeight="1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9" t="s">
        <v>36</v>
      </c>
      <c r="B36" s="119"/>
      <c r="C36" s="119"/>
      <c r="D36" s="119"/>
      <c r="E36" s="119"/>
      <c r="F36" s="119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0" t="s">
        <v>43</v>
      </c>
      <c r="B44" s="120"/>
      <c r="C44" s="120"/>
      <c r="D44" s="120"/>
      <c r="E44" s="120"/>
      <c r="F44" s="120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50</v>
      </c>
      <c r="B47" s="111">
        <v>6000</v>
      </c>
      <c r="C47" s="103">
        <v>50</v>
      </c>
      <c r="D47" s="111">
        <v>3000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78</v>
      </c>
      <c r="D59" s="61">
        <f>LN(5700)</f>
        <v>8.6482214538226412</v>
      </c>
      <c r="E59" s="61">
        <f>(D59-$B$54)/$B$55</f>
        <v>-14.668086242452826</v>
      </c>
      <c r="F59" s="62">
        <f>EXP(E59)</f>
        <v>4.2631546248938379E-7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78</v>
      </c>
      <c r="D60" s="68">
        <f>LN(5700)</f>
        <v>8.6482214538226412</v>
      </c>
      <c r="E60" s="68">
        <f>(D60-$B$54)/$B$55</f>
        <v>-14.668086242452826</v>
      </c>
      <c r="F60" s="69">
        <f>EXP(E60)</f>
        <v>4.2631546248938379E-7</v>
      </c>
      <c r="G60" s="63"/>
      <c r="H60" s="63"/>
      <c r="I60" s="63"/>
    </row>
    <row r="61" spans="1:9" ht="26.25" customHeight="1">
      <c r="A61" s="8"/>
      <c r="B61" s="45"/>
      <c r="C61" s="8"/>
      <c r="D61" s="117" t="s">
        <v>58</v>
      </c>
      <c r="E61" s="117"/>
      <c r="F61" s="70">
        <f>AVERAGE(F59:F60)</f>
        <v>4.2631546248938379E-7</v>
      </c>
      <c r="G61" s="9"/>
      <c r="H61" s="9"/>
      <c r="I61" s="9"/>
    </row>
    <row r="62" spans="1:9" ht="25.5" customHeight="1">
      <c r="E62" s="71" t="s">
        <v>59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17" t="s">
        <v>60</v>
      </c>
      <c r="E63" s="117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7200</v>
      </c>
      <c r="G64" s="9"/>
      <c r="H64" s="9"/>
    </row>
    <row r="65" spans="1:9" ht="25.5" customHeight="1">
      <c r="E65" s="76" t="s">
        <v>79</v>
      </c>
      <c r="F65" s="75">
        <f>F64*F61</f>
        <v>3.0694713299235631E-3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80</v>
      </c>
      <c r="D68" s="118">
        <f>F65</f>
        <v>3.0694713299235631E-3</v>
      </c>
      <c r="E68" s="118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81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NDQD201611236 / Bacterial Endotoxin / Download 1  /  Analyst - Duncan Oluoch /  Date 28-02-2017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28</v>
      </c>
      <c r="B30" s="122"/>
      <c r="C30" s="123" t="s">
        <v>29</v>
      </c>
      <c r="D30" s="123"/>
      <c r="E30" s="123"/>
      <c r="F30" s="124"/>
    </row>
    <row r="31" spans="1:7" ht="20.100000000000001" customHeight="1">
      <c r="A31" s="22"/>
      <c r="B31" s="23"/>
      <c r="C31" s="125" t="s">
        <v>31</v>
      </c>
      <c r="D31" s="126"/>
      <c r="E31" s="126" t="s">
        <v>32</v>
      </c>
      <c r="F31" s="127"/>
    </row>
    <row r="32" spans="1:7" ht="20.100000000000001" customHeight="1">
      <c r="A32" s="25" t="s">
        <v>30</v>
      </c>
      <c r="B32" s="26" t="s">
        <v>73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2017-02-28T12:00:40Z</dcterms:modified>
</cp:coreProperties>
</file>