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B25"/>
  <c r="B27" s="1"/>
  <c r="F62"/>
  <c r="F61"/>
  <c r="D59"/>
  <c r="E32"/>
  <c r="B33"/>
  <c r="F55" i="2"/>
  <c r="F51"/>
  <c r="F49"/>
  <c r="D47"/>
  <c r="E47" s="1"/>
  <c r="F47" s="1"/>
  <c r="F46"/>
  <c r="F48" s="1"/>
  <c r="F52" s="1"/>
  <c r="D55" s="1"/>
  <c r="E46"/>
  <c r="D46"/>
  <c r="B34"/>
  <c r="B16"/>
  <c r="F68" i="1"/>
  <c r="F64"/>
  <c r="E60"/>
  <c r="F60" s="1"/>
  <c r="D60"/>
  <c r="E59"/>
  <c r="F59" s="1"/>
  <c r="B39"/>
  <c r="A39" s="1"/>
  <c r="B40" s="1"/>
  <c r="A40" s="1"/>
  <c r="B41" s="1"/>
  <c r="A41" s="1"/>
  <c r="B42" s="1"/>
  <c r="A42" s="1"/>
  <c r="F65" l="1"/>
</calcChain>
</file>

<file path=xl/sharedStrings.xml><?xml version="1.0" encoding="utf-8"?>
<sst xmlns="http://schemas.openxmlformats.org/spreadsheetml/2006/main" count="134" uniqueCount="82">
  <si>
    <t>MICOBIOLOGY NO.</t>
  </si>
  <si>
    <t>BIOL/1/2017</t>
  </si>
  <si>
    <t>DATE RECEIVED</t>
  </si>
  <si>
    <t>2017-01-25 09:55:13</t>
  </si>
  <si>
    <t>Analysis Report</t>
  </si>
  <si>
    <t>Docetaxel Anhydrous USP Microbial Assay</t>
  </si>
  <si>
    <t>Sample Name:</t>
  </si>
  <si>
    <t>DOCE AQUALIP 20</t>
  </si>
  <si>
    <t>Lab Ref No:</t>
  </si>
  <si>
    <t>NDQD201701310</t>
  </si>
  <si>
    <t>Active Ingredient:</t>
  </si>
  <si>
    <t>Docetaxel Anhydrous USP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</si>
  <si>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</si>
  <si>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</si>
  <si>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</si>
  <si>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</si>
  <si>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</si>
  <si>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</si>
  <si>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</si>
  <si>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</si>
  <si>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</si>
  <si>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</si>
  <si>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</si>
  <si>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</si>
  <si>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</si>
  <si>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</si>
  <si>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</si>
  <si>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</si>
  <si>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</si>
  <si>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</si>
  <si>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</si>
  <si>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</si>
  <si>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</si>
  <si>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</si>
  <si>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</si>
  <si>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</si>
  <si>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</si>
  <si>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</si>
  <si>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</si>
  <si>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</si>
  <si>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</si>
  <si>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</si>
  <si>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</si>
  <si>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</si>
  <si>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</si>
  <si>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</si>
  <si>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</si>
  <si>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</si>
  <si>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</si>
  <si>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</si>
  <si>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</si>
  <si>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</si>
  <si>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</si>
  <si>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</si>
  <si>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</si>
  <si>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</si>
  <si>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</si>
  <si>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</si>
  <si>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</si>
  <si>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</si>
  <si>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</si>
  <si>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</si>
  <si>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</si>
  <si>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</si>
  <si>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</si>
  <si>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</si>
  <si>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</si>
  <si>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</si>
  <si>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</si>
  <si>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</si>
  <si>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</si>
  <si>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</si>
  <si>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</si>
  <si>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</si>
  <si>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vial contains mg of 20mg Docetaxel Anhydrous USP</t>
  </si>
  <si>
    <t>Control Standard Endotoxin(EU / vial):</t>
  </si>
  <si>
    <t>Reconstitution vol (mL):</t>
  </si>
  <si>
    <t>&gt;5700</t>
  </si>
  <si>
    <t>mg/mL</t>
  </si>
  <si>
    <t>Duncan</t>
  </si>
  <si>
    <t>Endotoxin Concentration of Sample Solution is LESS THAN (EU/mL) :</t>
  </si>
  <si>
    <t xml:space="preserve">The endotoxin concentration in the sample is LESS THAN : 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</si>
</sst>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52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1.94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f>20/B24</f>
        <v>4</v>
      </c>
      <c r="C25" s="18" t="s">
        <v>78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1552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5" t="s">
        <v>75</v>
      </c>
      <c r="B31" s="99">
        <v>12000</v>
      </c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7" t="s">
        <v>76</v>
      </c>
      <c r="B32" s="114">
        <v>6</v>
      </c>
      <c r="C32" s="128">
        <v>0.98</v>
      </c>
      <c r="D32" s="129"/>
      <c r="E32" s="115">
        <f>POWER(C32,2)</f>
        <v>0.96039999999999992</v>
      </c>
      <c r="F32" s="116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43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3000</v>
      </c>
      <c r="C47" s="103">
        <v>100</v>
      </c>
      <c r="D47" s="111">
        <v>4000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50</v>
      </c>
      <c r="C59" s="60" t="s">
        <v>77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50</v>
      </c>
      <c r="C60" s="67">
        <v>5468</v>
      </c>
      <c r="D60" s="68">
        <f>LN(C60)</f>
        <v>8.60666819784384</v>
      </c>
      <c r="E60" s="68">
        <f>(D60-$B$54)/$B$55</f>
        <v>-14.40171921694769</v>
      </c>
      <c r="F60" s="69">
        <f>EXP(E60)</f>
        <v>5.5643291756955603E-7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4.9137419002946991E-7</v>
      </c>
      <c r="G61" s="9"/>
      <c r="H61" s="9"/>
      <c r="I61" s="9"/>
    </row>
    <row r="62" spans="1:9" ht="25.5" customHeight="1">
      <c r="E62" s="71" t="s">
        <v>59</v>
      </c>
      <c r="F62" s="72">
        <f>STDEV(5700,C60)/AVERAGE(5700,C60)</f>
        <v>2.9378361969068591E-2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1200</v>
      </c>
      <c r="G64" s="9"/>
      <c r="H64" s="9"/>
    </row>
    <row r="65" spans="1:9" ht="25.5" customHeight="1">
      <c r="E65" s="76" t="s">
        <v>80</v>
      </c>
      <c r="F65" s="75">
        <f>F64*F61</f>
        <v>5.8964902803536388E-4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81</v>
      </c>
      <c r="D68" s="118">
        <f>F65/B25</f>
        <v>1.4741225700884097E-4</v>
      </c>
      <c r="E68" s="118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NDQD201701310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2017-03-01T08:09:55Z</dcterms:modified>
</cp:coreProperties>
</file>