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630" yWindow="570" windowWidth="10215" windowHeight="405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25725"/>
  <fileRecoveryPr repairLoad="1"/>
</workbook>
</file>

<file path=xl/calcChain.xml><?xml version="1.0" encoding="utf-8"?>
<calcChain xmlns="http://schemas.openxmlformats.org/spreadsheetml/2006/main">
  <c r="D68" i="1"/>
  <c r="F62"/>
  <c r="D60"/>
  <c r="D59"/>
  <c r="E59" s="1"/>
  <c r="F59" s="1"/>
  <c r="E32"/>
  <c r="B33"/>
  <c r="B39" s="1"/>
  <c r="A39" s="1"/>
  <c r="B40" s="1"/>
  <c r="A40" s="1"/>
  <c r="B41" s="1"/>
  <c r="A41" s="1"/>
  <c r="B42" s="1"/>
  <c r="A42" s="1"/>
  <c r="B27"/>
  <c r="B25"/>
  <c r="F55" i="2"/>
  <c r="F51"/>
  <c r="F49"/>
  <c r="D47"/>
  <c r="E47" s="1"/>
  <c r="F47" s="1"/>
  <c r="D46"/>
  <c r="E46" s="1"/>
  <c r="F46" s="1"/>
  <c r="B34"/>
  <c r="B16"/>
  <c r="F68" i="1"/>
  <c r="F64"/>
  <c r="E60"/>
  <c r="F60" s="1"/>
  <c r="F61" l="1"/>
  <c r="F65" s="1"/>
  <c r="F48" i="2"/>
  <c r="F52" s="1"/>
  <c r="D55" s="1"/>
</calcChain>
</file>

<file path=xl/sharedStrings.xml><?xml version="1.0" encoding="utf-8"?>
<sst xmlns="http://schemas.openxmlformats.org/spreadsheetml/2006/main" count="135" uniqueCount="82">
  <si>
    <t>MICOBIOLOGY NO.</t>
  </si>
  <si>
    <t>BIOL/002/2017</t>
  </si>
  <si>
    <t>DATE RECEIVED</t>
  </si>
  <si>
    <t>2017-01-25 09:56:35</t>
  </si>
  <si>
    <t>Analysis Report</t>
  </si>
  <si>
    <t>Docetaxel Anhydrous USP Microbial Assay</t>
  </si>
  <si>
    <t>Sample Name:</t>
  </si>
  <si>
    <t>DOCE AQUALIP 80</t>
  </si>
  <si>
    <t>Lab Ref No:</t>
  </si>
  <si>
    <t>NDQD201701311</t>
  </si>
  <si>
    <t>Active Ingredient:</t>
  </si>
  <si>
    <t>Docetaxel Anhydrous USP</t>
  </si>
  <si>
    <t>Label Claim:</t>
  </si>
  <si>
    <t>Date Test Set:</t>
  </si>
  <si>
    <t>28/2/2017</t>
  </si>
  <si>
    <t>Date of Results:</t>
  </si>
  <si>
    <t>28/02/2017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</si>
  <si>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</si>
  <si>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</si>
  <si>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</si>
  <si>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</si>
  <si>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</si>
  <si>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</si>
  <si>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</si>
  <si>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</si>
  <si>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</si>
  <si>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</si>
  <si>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</si>
  <si>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</si>
  <si>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</si>
  <si>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</si>
  <si>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</si>
  <si>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</si>
  <si>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</si>
  <si>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</si>
  <si>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</si>
  <si>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</si>
  <si>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</si>
  <si>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</si>
  <si>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</si>
  <si>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</si>
  <si>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</si>
  <si>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</si>
  <si>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</si>
  <si>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</si>
  <si>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</si>
  <si>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</si>
  <si>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</si>
  <si>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</si>
  <si>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</si>
  <si>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</si>
  <si>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</si>
  <si>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</si>
  <si>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</si>
  <si>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</si>
  <si>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</si>
  <si>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</si>
  <si>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</si>
  <si>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</si>
  <si>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</si>
  <si>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</si>
  <si>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</si>
  <si>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</si>
  <si>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</si>
  <si>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</si>
  <si>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</si>
  <si>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</si>
  <si>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</si>
  <si>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</si>
  <si>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</si>
  <si>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</si>
  <si>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</si>
  <si>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</si>
  <si>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</si>
  <si>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 vial contains mg of 80mg Docetaxel Anhydrous USP</t>
  </si>
  <si>
    <t>Control Standard Endotoxin(EU / vial):</t>
  </si>
  <si>
    <t>Reconstitution vol(mL):</t>
  </si>
  <si>
    <t>&gt;5700</t>
  </si>
  <si>
    <t>mg/mL</t>
  </si>
  <si>
    <t>Endotoxin Concentration of Sample Solution is LESS THAN (EU/mL) :</t>
  </si>
  <si>
    <t xml:space="preserve">The endotoxin concentration in the sample is LESS THAN: </t>
  </si>
  <si>
    <t>Duncan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</si>
</sst>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tabSelected="1" view="pageBreakPreview" zoomScale="80" zoomScaleNormal="85" workbookViewId="0">
      <selection activeCell="D69" sqref="D69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89" t="s">
        <v>74</v>
      </c>
    </row>
    <row r="18" spans="1:7" ht="15.95" customHeight="1">
      <c r="A18" s="4" t="s">
        <v>13</v>
      </c>
      <c r="B18" s="6" t="s">
        <v>14</v>
      </c>
    </row>
    <row r="19" spans="1:7" ht="15.95" customHeight="1">
      <c r="A19" s="4" t="s">
        <v>15</v>
      </c>
      <c r="B19" s="6" t="s">
        <v>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1.94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>
        <v>20</v>
      </c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f>80/20</f>
        <v>4</v>
      </c>
      <c r="C25" s="18" t="s">
        <v>78</v>
      </c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>
        <f>B23*B25/B22</f>
        <v>1552</v>
      </c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1" t="s">
        <v>28</v>
      </c>
      <c r="B30" s="122"/>
      <c r="C30" s="123" t="s">
        <v>29</v>
      </c>
      <c r="D30" s="123"/>
      <c r="E30" s="123"/>
      <c r="F30" s="124"/>
    </row>
    <row r="31" spans="1:7" ht="20.100000000000001" customHeight="1">
      <c r="A31" s="25" t="s">
        <v>75</v>
      </c>
      <c r="B31" s="99">
        <v>12000</v>
      </c>
      <c r="C31" s="125" t="s">
        <v>31</v>
      </c>
      <c r="D31" s="126"/>
      <c r="E31" s="126" t="s">
        <v>32</v>
      </c>
      <c r="F31" s="127"/>
    </row>
    <row r="32" spans="1:7" ht="20.100000000000001" customHeight="1">
      <c r="A32" s="27" t="s">
        <v>76</v>
      </c>
      <c r="B32" s="114">
        <v>6</v>
      </c>
      <c r="C32" s="128">
        <v>0.98</v>
      </c>
      <c r="D32" s="129"/>
      <c r="E32" s="115">
        <f>POWER(C32,2)</f>
        <v>0.96039999999999992</v>
      </c>
      <c r="F32" s="116"/>
      <c r="G32" s="9"/>
    </row>
    <row r="33" spans="1:9" ht="20.100000000000001" customHeight="1">
      <c r="A33" s="97" t="s">
        <v>35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>
      <c r="C34" s="29"/>
      <c r="D34" s="29"/>
      <c r="E34" s="63"/>
      <c r="F34" s="63"/>
      <c r="G34" s="9"/>
    </row>
    <row r="35" spans="1:9" ht="20.100000000000001" customHeight="1">
      <c r="A35" s="63"/>
      <c r="B35" s="37"/>
      <c r="C35" s="29"/>
      <c r="D35" s="29"/>
      <c r="E35" s="63"/>
      <c r="F35" s="63"/>
      <c r="G35" s="9"/>
    </row>
    <row r="36" spans="1:9" ht="20.100000000000001" customHeight="1">
      <c r="A36" s="119" t="s">
        <v>36</v>
      </c>
      <c r="B36" s="119"/>
      <c r="C36" s="119"/>
      <c r="D36" s="119"/>
      <c r="E36" s="119"/>
      <c r="F36" s="119"/>
      <c r="G36" s="9"/>
    </row>
    <row r="37" spans="1:9" ht="20.100000000000001" customHeight="1">
      <c r="A37" s="110"/>
      <c r="B37" s="110"/>
      <c r="C37" s="110"/>
      <c r="D37" s="110"/>
      <c r="E37" s="110"/>
      <c r="F37" s="110"/>
      <c r="G37" s="9"/>
    </row>
    <row r="38" spans="1:9" s="86" customFormat="1" ht="16.5" customHeight="1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150</v>
      </c>
      <c r="F39" s="112">
        <v>3000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s="85" customFormat="1" ht="16.5" customHeight="1">
      <c r="A44" s="120" t="s">
        <v>43</v>
      </c>
      <c r="B44" s="120"/>
      <c r="C44" s="120"/>
      <c r="D44" s="120"/>
      <c r="E44" s="120"/>
      <c r="F44" s="120"/>
    </row>
    <row r="45" spans="1:9" s="85" customFormat="1">
      <c r="A45" s="108"/>
      <c r="B45" s="109"/>
      <c r="C45" s="89"/>
      <c r="D45" s="89"/>
      <c r="E45" s="90"/>
      <c r="F45" s="89"/>
    </row>
    <row r="46" spans="1:9" s="86" customFormat="1" ht="16.5" customHeight="1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>
      <c r="A47" s="103">
        <v>100</v>
      </c>
      <c r="B47" s="111">
        <v>3000</v>
      </c>
      <c r="C47" s="103">
        <v>100</v>
      </c>
      <c r="D47" s="111">
        <v>4000</v>
      </c>
      <c r="E47" s="94"/>
      <c r="F47" s="92"/>
    </row>
    <row r="48" spans="1:9" ht="15.95" customHeight="1">
      <c r="A48" s="30"/>
      <c r="B48" s="37"/>
      <c r="E48" s="8"/>
      <c r="F48" s="9"/>
      <c r="G48" s="9"/>
      <c r="H48" s="9"/>
      <c r="I48" s="9"/>
    </row>
    <row r="49" spans="1:9" ht="15.95" customHeight="1">
      <c r="A49" s="11" t="s">
        <v>46</v>
      </c>
      <c r="B49" s="38">
        <v>100</v>
      </c>
      <c r="C49" s="8"/>
      <c r="D49" s="9"/>
      <c r="E49" s="9"/>
      <c r="F49" s="8"/>
      <c r="G49" s="9"/>
      <c r="H49" s="9"/>
      <c r="I49" s="9"/>
    </row>
    <row r="50" spans="1:9" ht="15.95" customHeight="1">
      <c r="A50" s="39" t="s">
        <v>47</v>
      </c>
      <c r="B50" s="38">
        <v>100</v>
      </c>
      <c r="C50" s="40"/>
      <c r="D50" s="9"/>
      <c r="E50" s="9"/>
      <c r="F50" s="8"/>
      <c r="G50" s="9"/>
      <c r="H50" s="9"/>
      <c r="I50" s="9"/>
    </row>
    <row r="51" spans="1:9" ht="15.95" customHeight="1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>
      <c r="A54" s="8" t="s">
        <v>49</v>
      </c>
      <c r="B54" s="46">
        <v>6.36</v>
      </c>
      <c r="C54" s="8"/>
      <c r="D54" s="47"/>
      <c r="E54" s="48"/>
      <c r="F54" s="44"/>
      <c r="G54" s="9"/>
      <c r="H54" s="9"/>
      <c r="I54" s="9"/>
    </row>
    <row r="55" spans="1:9" ht="15.95" customHeight="1">
      <c r="A55" s="8" t="s">
        <v>50</v>
      </c>
      <c r="B55" s="45">
        <v>-0.156</v>
      </c>
      <c r="C55" s="8"/>
      <c r="D55" s="49"/>
      <c r="E55" s="50"/>
      <c r="F55" s="44"/>
      <c r="G55" s="9"/>
      <c r="H55" s="9"/>
      <c r="I55" s="9"/>
    </row>
    <row r="56" spans="1:9" ht="26.25" customHeight="1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>
      <c r="A57" s="8"/>
      <c r="D57" s="8"/>
      <c r="E57" s="8"/>
      <c r="F57" s="44"/>
      <c r="G57" s="9"/>
      <c r="H57" s="9"/>
      <c r="I57" s="9"/>
    </row>
    <row r="58" spans="1:9" s="57" customFormat="1" ht="27" customHeight="1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s="64" customFormat="1" ht="27" customHeight="1">
      <c r="A59" s="58"/>
      <c r="B59" s="59">
        <v>100</v>
      </c>
      <c r="C59" s="60" t="s">
        <v>77</v>
      </c>
      <c r="D59" s="61">
        <f>LN(5700)</f>
        <v>8.6482214538226412</v>
      </c>
      <c r="E59" s="61">
        <f>(D59-$B$54)/$B$55</f>
        <v>-14.668086242452826</v>
      </c>
      <c r="F59" s="62">
        <f>EXP(E59)</f>
        <v>4.2631546248938379E-7</v>
      </c>
      <c r="G59" s="63"/>
      <c r="H59" s="63"/>
      <c r="I59" s="63"/>
    </row>
    <row r="60" spans="1:9" s="64" customFormat="1" ht="27" customHeight="1">
      <c r="A60" s="65"/>
      <c r="B60" s="66">
        <v>100</v>
      </c>
      <c r="C60" s="67" t="s">
        <v>77</v>
      </c>
      <c r="D60" s="68">
        <f>LN(5700)</f>
        <v>8.6482214538226412</v>
      </c>
      <c r="E60" s="68">
        <f>(D60-$B$54)/$B$55</f>
        <v>-14.668086242452826</v>
      </c>
      <c r="F60" s="69">
        <f>EXP(E60)</f>
        <v>4.2631546248938379E-7</v>
      </c>
      <c r="G60" s="63"/>
      <c r="H60" s="63"/>
      <c r="I60" s="63"/>
    </row>
    <row r="61" spans="1:9" ht="26.25" customHeight="1">
      <c r="A61" s="8"/>
      <c r="B61" s="45"/>
      <c r="C61" s="8"/>
      <c r="D61" s="117" t="s">
        <v>58</v>
      </c>
      <c r="E61" s="117"/>
      <c r="F61" s="70">
        <f>AVERAGE(F59:F60)</f>
        <v>4.2631546248938379E-7</v>
      </c>
      <c r="G61" s="9"/>
      <c r="H61" s="9"/>
      <c r="I61" s="9"/>
    </row>
    <row r="62" spans="1:9" ht="25.5" customHeight="1">
      <c r="E62" s="71" t="s">
        <v>59</v>
      </c>
      <c r="F62" s="72">
        <f>STDEV(5700,5700)/AVERAGE(5700,5700)</f>
        <v>0</v>
      </c>
      <c r="G62" s="9"/>
      <c r="H62" s="9"/>
    </row>
    <row r="63" spans="1:9" ht="26.25" customHeight="1">
      <c r="A63" s="8"/>
      <c r="B63" s="45"/>
      <c r="C63" s="8"/>
      <c r="D63" s="117" t="s">
        <v>60</v>
      </c>
      <c r="E63" s="117"/>
      <c r="F63" s="73">
        <v>2</v>
      </c>
      <c r="G63" s="9"/>
      <c r="H63" s="9"/>
      <c r="I63" s="9"/>
    </row>
    <row r="64" spans="1:9" ht="25.5" customHeight="1">
      <c r="C64" s="74"/>
      <c r="E64" s="71" t="s">
        <v>61</v>
      </c>
      <c r="F64" s="24">
        <f>B47/A47*D47/C47</f>
        <v>1200</v>
      </c>
      <c r="G64" s="9"/>
      <c r="H64" s="9"/>
    </row>
    <row r="65" spans="1:9" ht="25.5" customHeight="1">
      <c r="E65" s="76" t="s">
        <v>79</v>
      </c>
      <c r="F65" s="75">
        <f>F64*F61</f>
        <v>5.1157855498726052E-4</v>
      </c>
      <c r="G65" s="9"/>
      <c r="H65" s="9"/>
    </row>
    <row r="66" spans="1:9" ht="15.95" customHeight="1">
      <c r="F66" s="9"/>
      <c r="G66" s="9"/>
      <c r="H66" s="9"/>
    </row>
    <row r="67" spans="1:9">
      <c r="F67" s="9"/>
      <c r="G67" s="9"/>
      <c r="H67" s="9"/>
    </row>
    <row r="68" spans="1:9" ht="19.5" customHeight="1">
      <c r="A68" s="4" t="s">
        <v>63</v>
      </c>
      <c r="C68" s="76" t="s">
        <v>80</v>
      </c>
      <c r="D68" s="118">
        <f>F65/B25</f>
        <v>1.2789463874681513E-4</v>
      </c>
      <c r="E68" s="118"/>
      <c r="F68" s="74" t="str">
        <f>C23</f>
        <v>EU/mg</v>
      </c>
      <c r="G68" s="9"/>
      <c r="H68" s="9"/>
    </row>
    <row r="69" spans="1:9" ht="21" customHeight="1">
      <c r="B69" s="21"/>
      <c r="C69" s="21"/>
      <c r="D69" s="77"/>
      <c r="E69" s="78"/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18" customHeight="1">
      <c r="F72" s="9"/>
      <c r="G72" s="9"/>
      <c r="H72" s="9"/>
    </row>
    <row r="73" spans="1:9" ht="24.95" customHeight="1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ht="24.95" customHeight="1">
      <c r="A74" s="81" t="s">
        <v>81</v>
      </c>
      <c r="C74" s="81" t="s">
        <v>68</v>
      </c>
      <c r="D74" s="21"/>
      <c r="F74" s="21" t="s">
        <v>69</v>
      </c>
      <c r="G74" s="9"/>
      <c r="H74" s="9"/>
    </row>
    <row r="75" spans="1:9" ht="24.95" customHeight="1">
      <c r="A75" s="82"/>
      <c r="C75" s="34"/>
      <c r="D75" s="9"/>
      <c r="F75" s="34"/>
      <c r="G75" s="9"/>
      <c r="H75" s="9"/>
    </row>
    <row r="76" spans="1:9" ht="24.95" customHeight="1">
      <c r="F76" s="9"/>
      <c r="G76" s="9"/>
      <c r="H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83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NDQD201701311 / Bacterial Endotoxin / Download 1  /  Analyst - Duncan Oluoch /  Date 01-03-2017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70</v>
      </c>
      <c r="F13" s="3"/>
    </row>
    <row r="14" spans="1:6" ht="15.95" customHeight="1">
      <c r="A14" s="4" t="s">
        <v>6</v>
      </c>
      <c r="B14" s="2" t="s">
        <v>70</v>
      </c>
      <c r="F14" s="3"/>
    </row>
    <row r="15" spans="1:6" ht="15.95" customHeight="1">
      <c r="A15" s="4" t="s">
        <v>8</v>
      </c>
      <c r="B15" s="1" t="s">
        <v>71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72</v>
      </c>
    </row>
    <row r="18" spans="1:7" ht="15.95" customHeight="1">
      <c r="A18" s="4" t="s">
        <v>13</v>
      </c>
      <c r="B18" s="6">
        <v>41716</v>
      </c>
    </row>
    <row r="19" spans="1:7" ht="15.95" customHeight="1">
      <c r="A19" s="4" t="s">
        <v>15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/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1" t="s">
        <v>28</v>
      </c>
      <c r="B30" s="122"/>
      <c r="C30" s="123" t="s">
        <v>29</v>
      </c>
      <c r="D30" s="123"/>
      <c r="E30" s="123"/>
      <c r="F30" s="124"/>
    </row>
    <row r="31" spans="1:7" ht="20.100000000000001" customHeight="1">
      <c r="A31" s="22"/>
      <c r="B31" s="23"/>
      <c r="C31" s="125" t="s">
        <v>31</v>
      </c>
      <c r="D31" s="126"/>
      <c r="E31" s="126" t="s">
        <v>32</v>
      </c>
      <c r="F31" s="127"/>
    </row>
    <row r="32" spans="1:7" ht="20.100000000000001" customHeight="1">
      <c r="A32" s="25" t="s">
        <v>30</v>
      </c>
      <c r="B32" s="26" t="s">
        <v>73</v>
      </c>
      <c r="C32" s="128">
        <v>-0.999</v>
      </c>
      <c r="D32" s="129"/>
      <c r="E32" s="115">
        <v>0.998</v>
      </c>
      <c r="F32" s="116"/>
      <c r="G32" s="9"/>
    </row>
    <row r="33" spans="1:9" ht="20.100000000000001" customHeight="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7" t="s">
        <v>58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7" t="s">
        <v>60</v>
      </c>
      <c r="E50" s="117"/>
      <c r="F50" s="73">
        <v>2</v>
      </c>
      <c r="G50" s="9"/>
      <c r="H50" s="9"/>
      <c r="I50" s="9"/>
    </row>
    <row r="51" spans="1:9" ht="25.5" customHeight="1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>
      <c r="E52" s="71" t="s">
        <v>62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63</v>
      </c>
      <c r="C55" s="76" t="s">
        <v>64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Guest</cp:lastModifiedBy>
  <dcterms:created xsi:type="dcterms:W3CDTF">2014-04-25T13:22:50Z</dcterms:created>
  <dcterms:modified xsi:type="dcterms:W3CDTF">2017-03-01T11:16:45Z</dcterms:modified>
</cp:coreProperties>
</file>