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</workbook>
</file>

<file path=xl/calcChain.xml><?xml version="1.0" encoding="utf-8"?>
<calcChain xmlns="http://schemas.openxmlformats.org/spreadsheetml/2006/main">
  <c r="D68" i="1" l="1"/>
  <c r="E32" i="1" l="1"/>
  <c r="B33" i="1"/>
  <c r="B39" i="1" s="1"/>
  <c r="A39" i="1" s="1"/>
  <c r="B40" i="1" s="1"/>
  <c r="A40" i="1" s="1"/>
  <c r="B41" i="1" s="1"/>
  <c r="A41" i="1" s="1"/>
  <c r="B42" i="1" s="1"/>
  <c r="A42" i="1" s="1"/>
  <c r="B27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1" i="1" l="1"/>
  <c r="F65" i="1" s="1"/>
  <c r="F52" i="2"/>
  <c r="D55" i="2" s="1"/>
</calcChain>
</file>

<file path=xl/sharedStrings.xml><?xml version="1.0" encoding="utf-8"?>
<sst xmlns="http://schemas.openxmlformats.org/spreadsheetml/2006/main" count="133" uniqueCount="80">
  <si>
    <t>MICOBIOLOGY NO.</t>
  </si>
  <si>
    <t>BIOL/002/2018</t>
  </si>
  <si>
    <t>DATE RECEIVED</t>
  </si>
  <si>
    <t>2018-01-05 12:31:55</t>
  </si>
  <si>
    <t>Analysis Report</t>
  </si>
  <si>
    <t>Fluconazole Microbial Assay</t>
  </si>
  <si>
    <t>Sample Name:</t>
  </si>
  <si>
    <t>FLUCONAZOLE AMRING</t>
  </si>
  <si>
    <t>Lab Ref No:</t>
  </si>
  <si>
    <t>NDQD201801290</t>
  </si>
  <si>
    <t>Active Ingredient:</t>
  </si>
  <si>
    <t>Fluconazole</t>
  </si>
  <si>
    <t>Label Claim:</t>
  </si>
  <si>
    <t>Each  ml contains mg of  2 mg Fluconazole</t>
  </si>
  <si>
    <t>Date Test Set:</t>
  </si>
  <si>
    <t>31/1/2018</t>
  </si>
  <si>
    <t>Date of Results:</t>
  </si>
  <si>
    <t>31/01/2018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</si>
  <si>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</si>
  <si>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</si>
  <si>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</si>
  <si>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</si>
  <si>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</si>
  <si>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</si>
  <si>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</si>
  <si>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</si>
  <si>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</si>
  <si>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</si>
  <si>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</si>
  <si>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</si>
  <si>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</si>
  <si>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</si>
  <si>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</si>
  <si>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</si>
  <si>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</si>
  <si>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</si>
  <si>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</si>
  <si>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</si>
  <si>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</si>
  <si>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</si>
  <si>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</si>
  <si>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</si>
  <si>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</si>
  <si>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</si>
  <si>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</si>
  <si>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</si>
  <si>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</si>
  <si>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</si>
  <si>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</si>
  <si>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</si>
  <si>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</si>
  <si>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</si>
  <si>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</si>
  <si>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</si>
  <si>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</si>
  <si>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</si>
  <si>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</si>
  <si>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</si>
  <si>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</si>
  <si>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</si>
  <si>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</si>
  <si>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</si>
  <si>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</si>
  <si>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</si>
  <si>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</si>
  <si>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</si>
  <si>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</si>
  <si>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</si>
  <si>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</si>
  <si>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</si>
  <si>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</si>
  <si>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</si>
  <si>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</si>
  <si>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</si>
  <si>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</si>
  <si>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</si>
  <si>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Control Standard Endotoxin (EU / vial):</t>
  </si>
  <si>
    <t>Reconstitution vol (mL):</t>
  </si>
  <si>
    <t>Duncan</t>
  </si>
  <si>
    <t xml:space="preserve">The endotoxin concentration in the sample is LESS THAN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</si>
</sst>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2" zoomScale="80" zoomScaleNormal="85" workbookViewId="0">
      <selection activeCell="B25" sqref="B2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0.41599999999999998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2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>
        <f>B23*B25/B22</f>
        <v>166.39999999999998</v>
      </c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 x14ac:dyDescent="0.3">
      <c r="A31" s="25" t="s">
        <v>76</v>
      </c>
      <c r="B31" s="99">
        <v>12000</v>
      </c>
      <c r="C31" s="123" t="s">
        <v>32</v>
      </c>
      <c r="D31" s="124"/>
      <c r="E31" s="124" t="s">
        <v>33</v>
      </c>
      <c r="F31" s="125"/>
    </row>
    <row r="32" spans="1:7" ht="20.100000000000001" customHeight="1" x14ac:dyDescent="0.3">
      <c r="A32" s="27" t="s">
        <v>77</v>
      </c>
      <c r="B32" s="114">
        <v>6</v>
      </c>
      <c r="C32" s="126">
        <v>0.99099999999999999</v>
      </c>
      <c r="D32" s="127"/>
      <c r="E32" s="128">
        <f>POWER(C32,2)</f>
        <v>0.98208099999999998</v>
      </c>
      <c r="F32" s="129"/>
      <c r="G32" s="9"/>
    </row>
    <row r="33" spans="1:9" ht="20.100000000000001" customHeight="1" x14ac:dyDescent="0.3">
      <c r="A33" s="97" t="s">
        <v>36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7" t="s">
        <v>37</v>
      </c>
      <c r="B36" s="117"/>
      <c r="C36" s="117"/>
      <c r="D36" s="117"/>
      <c r="E36" s="117"/>
      <c r="F36" s="11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8" t="s">
        <v>44</v>
      </c>
      <c r="B44" s="118"/>
      <c r="C44" s="118"/>
      <c r="D44" s="118"/>
      <c r="E44" s="118"/>
      <c r="F44" s="11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 x14ac:dyDescent="0.25">
      <c r="A47" s="103">
        <v>50</v>
      </c>
      <c r="B47" s="111">
        <v>6000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50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51</v>
      </c>
      <c r="B55" s="45">
        <v>-0.215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5" t="s">
        <v>59</v>
      </c>
      <c r="E61" s="115"/>
      <c r="F61" s="70">
        <f>AVERAGE(F59:F60)</f>
        <v>2.7444202920603609E-5</v>
      </c>
      <c r="G61" s="9"/>
      <c r="H61" s="9"/>
      <c r="I61" s="9"/>
    </row>
    <row r="62" spans="1:9" ht="25.5" customHeight="1" x14ac:dyDescent="0.3">
      <c r="E62" s="71" t="s">
        <v>60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62</v>
      </c>
      <c r="F64" s="24">
        <f>B47/A47*D47/C47</f>
        <v>120</v>
      </c>
      <c r="G64" s="9"/>
      <c r="H64" s="9"/>
    </row>
    <row r="65" spans="1:9" ht="25.5" customHeight="1" x14ac:dyDescent="0.3">
      <c r="E65" s="71" t="s">
        <v>63</v>
      </c>
      <c r="F65" s="75">
        <f>F64*F61</f>
        <v>3.2933043504724331E-3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64</v>
      </c>
      <c r="C68" s="76" t="s">
        <v>79</v>
      </c>
      <c r="D68" s="116">
        <f>F65/B25</f>
        <v>1.6466521752362166E-3</v>
      </c>
      <c r="E68" s="116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 x14ac:dyDescent="0.3">
      <c r="A74" s="21" t="s">
        <v>78</v>
      </c>
      <c r="C74" s="81" t="s">
        <v>69</v>
      </c>
      <c r="D74" s="21"/>
      <c r="F74" s="21" t="s">
        <v>70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NDQD201801290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32</v>
      </c>
      <c r="D31" s="124"/>
      <c r="E31" s="124" t="s">
        <v>33</v>
      </c>
      <c r="F31" s="125"/>
    </row>
    <row r="32" spans="1:7" ht="20.100000000000001" customHeight="1" x14ac:dyDescent="0.3">
      <c r="A32" s="25" t="s">
        <v>31</v>
      </c>
      <c r="B32" s="26" t="s">
        <v>74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5" t="s">
        <v>59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dcterms:created xsi:type="dcterms:W3CDTF">2014-04-25T13:22:50Z</dcterms:created>
  <dcterms:modified xsi:type="dcterms:W3CDTF">2018-02-08T08:19:54Z</dcterms:modified>
  <cp:category/>
</cp:coreProperties>
</file>