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fileSharing readOnlyRecommended="1"/>
  <workbookPr/>
  <bookViews>
    <workbookView xWindow="0" yWindow="0" windowWidth="20490" windowHeight="7905"/>
  </bookViews>
  <sheets>
    <sheet name="Assay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5" i="1" l="1"/>
  <c r="K27" i="1" s="1"/>
  <c r="K31" i="1" l="1"/>
  <c r="I31" i="1" s="1"/>
  <c r="K35" i="1"/>
  <c r="I37" i="1" s="1"/>
  <c r="I27" i="1"/>
  <c r="I28" i="1"/>
  <c r="I29" i="1"/>
  <c r="I30" i="1"/>
  <c r="B35" i="1"/>
  <c r="I32" i="1" l="1"/>
  <c r="I33" i="1"/>
  <c r="I34" i="1"/>
  <c r="I35" i="1"/>
  <c r="I38" i="1"/>
  <c r="I36" i="1"/>
  <c r="E35" i="1"/>
  <c r="E31" i="1"/>
  <c r="E27" i="1"/>
  <c r="I41" i="1" l="1"/>
  <c r="I39" i="1"/>
  <c r="I40" i="1" s="1"/>
  <c r="H30" i="1"/>
  <c r="H27" i="1"/>
  <c r="H28" i="1"/>
  <c r="H29" i="1"/>
  <c r="H31" i="1"/>
  <c r="H32" i="1"/>
  <c r="H33" i="1"/>
  <c r="H34" i="1"/>
  <c r="H38" i="1"/>
  <c r="H35" i="1"/>
  <c r="H36" i="1"/>
  <c r="H37" i="1"/>
  <c r="H39" i="1" l="1"/>
  <c r="E43" i="1" s="1"/>
  <c r="H41" i="1"/>
  <c r="H40" i="1" l="1"/>
</calcChain>
</file>

<file path=xl/sharedStrings.xml><?xml version="1.0" encoding="utf-8"?>
<sst xmlns="http://schemas.openxmlformats.org/spreadsheetml/2006/main" count="63" uniqueCount="46">
  <si>
    <t>Please enter the required information in the cells highlighted in green</t>
  </si>
  <si>
    <t>Analysis Report</t>
  </si>
  <si>
    <t>Sample Name:</t>
  </si>
  <si>
    <t>Laboratory Ref No:</t>
  </si>
  <si>
    <t>Date Analysis Started:</t>
  </si>
  <si>
    <t>Date Analysis Completed:</t>
  </si>
  <si>
    <t>Analysis Data</t>
  </si>
  <si>
    <t>Response:</t>
  </si>
  <si>
    <t>Normalised Response:</t>
  </si>
  <si>
    <t>Average:</t>
  </si>
  <si>
    <t>If there are no serial dilutions, or only one dilution, enter 1 in all boxes not used.</t>
  </si>
  <si>
    <t>Desired Concentration (mg/mL):</t>
  </si>
  <si>
    <t>RSD:</t>
  </si>
  <si>
    <t>n:</t>
  </si>
  <si>
    <t>Initial Sample dilution Volume (mL):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</si>
  <si>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transfer Volume (mL):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</si>
  <si>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</si>
  <si>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</si>
  <si>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</si>
  <si>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Transfer Volume (mL: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</si>
  <si>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</si>
  <si>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</si>
  <si>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Final Volume (mL):</t>
    </r>
  </si>
  <si>
    <t>Comment:</t>
  </si>
  <si>
    <t>Name</t>
  </si>
  <si>
    <t>Date</t>
  </si>
  <si>
    <t>Signature</t>
  </si>
  <si>
    <t>Analysed by:</t>
  </si>
  <si>
    <t>Reviewed By:</t>
  </si>
  <si>
    <t>Laboratory Data Calculation Spreadsheet</t>
  </si>
  <si>
    <t>National Quality Control Laboratory</t>
  </si>
  <si>
    <t>Sample Dilution Factor:</t>
  </si>
  <si>
    <t>Determination</t>
  </si>
  <si>
    <t>Smp A</t>
  </si>
  <si>
    <t>Smp B</t>
  </si>
  <si>
    <t>Smp C</t>
  </si>
  <si>
    <t>Conc. (mg/mL)</t>
  </si>
  <si>
    <t>253 nm</t>
  </si>
  <si>
    <t>258 nm</t>
  </si>
  <si>
    <t>Weight (mg)</t>
  </si>
  <si>
    <t>Absorbance Ratio: A@258nm / A@253nm is:</t>
  </si>
  <si>
    <t>NDQE201610169</t>
  </si>
  <si>
    <t>27/10/2016</t>
  </si>
  <si>
    <t>UV SPECTROSCOPY PT</t>
  </si>
  <si>
    <t>RUTTO KENNEDY</t>
  </si>
  <si>
    <t>27TH OCT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</si>
</sst>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\-mmm\-yyyy"/>
    <numFmt numFmtId="165" formatCode="dd\-mmm\-yy"/>
    <numFmt numFmtId="166" formatCode="0.000"/>
    <numFmt numFmtId="167" formatCode="0.0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Book Antiqua"/>
      <family val="1"/>
    </font>
    <font>
      <b/>
      <i/>
      <sz val="14"/>
      <name val="Book Antiqua"/>
      <family val="1"/>
    </font>
    <font>
      <b/>
      <u/>
      <sz val="16"/>
      <name val="Book Antiqua"/>
      <family val="1"/>
    </font>
    <font>
      <b/>
      <sz val="14"/>
      <name val="Book Antiqua"/>
      <family val="1"/>
    </font>
    <font>
      <b/>
      <sz val="20"/>
      <name val="Book Antiqua"/>
      <family val="1"/>
    </font>
    <font>
      <sz val="20"/>
      <name val="Book Antiqua"/>
      <family val="1"/>
    </font>
    <font>
      <b/>
      <u/>
      <sz val="14"/>
      <name val="Book Antiqua"/>
      <family val="1"/>
    </font>
    <font>
      <sz val="14"/>
      <name val="Arial"/>
      <family val="2"/>
    </font>
    <font>
      <vertAlign val="superscript"/>
      <sz val="14"/>
      <name val="Book Antiqua"/>
      <family val="1"/>
    </font>
    <font>
      <b/>
      <sz val="72"/>
      <name val="Book Antiqua"/>
      <family val="1"/>
    </font>
    <font>
      <b/>
      <sz val="52"/>
      <name val="Book Antiqua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87">
    <xf numFmtId="0" fontId="0" fillId="0" borderId="0" xfId="0"/>
    <xf numFmtId="0" fontId="3" fillId="0" borderId="0" xfId="2" applyFont="1" applyBorder="1"/>
    <xf numFmtId="0" fontId="3" fillId="0" borderId="0" xfId="2" applyFont="1"/>
    <xf numFmtId="0" fontId="6" fillId="0" borderId="0" xfId="2" applyFont="1"/>
    <xf numFmtId="0" fontId="8" fillId="0" borderId="0" xfId="2" applyFont="1"/>
    <xf numFmtId="164" fontId="8" fillId="2" borderId="0" xfId="2" applyNumberFormat="1" applyFont="1" applyFill="1" applyAlignment="1" applyProtection="1">
      <alignment horizontal="center"/>
      <protection locked="0"/>
    </xf>
    <xf numFmtId="165" fontId="3" fillId="0" borderId="0" xfId="2" applyNumberFormat="1" applyFont="1" applyAlignment="1">
      <alignment horizontal="left"/>
    </xf>
    <xf numFmtId="0" fontId="9" fillId="0" borderId="0" xfId="2" applyFont="1" applyAlignment="1">
      <alignment horizontal="left"/>
    </xf>
    <xf numFmtId="0" fontId="6" fillId="0" borderId="0" xfId="2" applyFont="1" applyAlignment="1">
      <alignment horizontal="right"/>
    </xf>
    <xf numFmtId="0" fontId="7" fillId="2" borderId="0" xfId="2" applyFont="1" applyFill="1" applyBorder="1" applyAlignment="1" applyProtection="1">
      <alignment horizontal="center"/>
      <protection locked="0"/>
    </xf>
    <xf numFmtId="0" fontId="10" fillId="0" borderId="0" xfId="0" applyFont="1"/>
    <xf numFmtId="0" fontId="3" fillId="0" borderId="5" xfId="2" applyFont="1" applyBorder="1" applyAlignment="1">
      <alignment horizontal="right"/>
    </xf>
    <xf numFmtId="0" fontId="7" fillId="2" borderId="6" xfId="2" applyFont="1" applyFill="1" applyBorder="1" applyAlignment="1" applyProtection="1">
      <alignment horizontal="center"/>
      <protection locked="0"/>
    </xf>
    <xf numFmtId="0" fontId="3" fillId="0" borderId="7" xfId="2" applyFont="1" applyBorder="1" applyAlignment="1">
      <alignment horizontal="right"/>
    </xf>
    <xf numFmtId="0" fontId="7" fillId="2" borderId="8" xfId="2" applyFont="1" applyFill="1" applyBorder="1" applyAlignment="1" applyProtection="1">
      <alignment horizontal="center"/>
      <protection locked="0"/>
    </xf>
    <xf numFmtId="0" fontId="7" fillId="2" borderId="7" xfId="2" applyFont="1" applyFill="1" applyBorder="1" applyAlignment="1" applyProtection="1">
      <alignment horizontal="center"/>
      <protection locked="0"/>
    </xf>
    <xf numFmtId="0" fontId="3" fillId="0" borderId="16" xfId="2" applyFont="1" applyBorder="1" applyAlignment="1">
      <alignment horizontal="right"/>
    </xf>
    <xf numFmtId="2" fontId="6" fillId="0" borderId="9" xfId="2" applyNumberFormat="1" applyFont="1" applyBorder="1" applyAlignment="1">
      <alignment horizontal="center"/>
    </xf>
    <xf numFmtId="0" fontId="6" fillId="0" borderId="9" xfId="2" applyFont="1" applyBorder="1" applyAlignment="1">
      <alignment horizontal="center"/>
    </xf>
    <xf numFmtId="0" fontId="3" fillId="0" borderId="9" xfId="2" applyFont="1" applyBorder="1" applyAlignment="1">
      <alignment horizontal="center"/>
    </xf>
    <xf numFmtId="0" fontId="7" fillId="2" borderId="5" xfId="2" applyFont="1" applyFill="1" applyBorder="1" applyAlignment="1" applyProtection="1">
      <alignment horizontal="center"/>
      <protection locked="0"/>
    </xf>
    <xf numFmtId="0" fontId="3" fillId="0" borderId="10" xfId="2" applyFont="1" applyBorder="1" applyAlignment="1">
      <alignment horizontal="center"/>
    </xf>
    <xf numFmtId="0" fontId="3" fillId="0" borderId="12" xfId="2" applyFont="1" applyBorder="1" applyAlignment="1">
      <alignment horizontal="center"/>
    </xf>
    <xf numFmtId="0" fontId="7" fillId="2" borderId="16" xfId="2" applyFont="1" applyFill="1" applyBorder="1" applyAlignment="1" applyProtection="1">
      <alignment horizontal="center"/>
      <protection locked="0"/>
    </xf>
    <xf numFmtId="0" fontId="8" fillId="0" borderId="8" xfId="2" applyFont="1" applyFill="1" applyBorder="1" applyAlignment="1">
      <alignment horizontal="center"/>
    </xf>
    <xf numFmtId="0" fontId="3" fillId="0" borderId="0" xfId="2" quotePrefix="1" applyFont="1" applyBorder="1" applyAlignment="1">
      <alignment horizontal="center"/>
    </xf>
    <xf numFmtId="0" fontId="3" fillId="0" borderId="0" xfId="2" applyFont="1" applyBorder="1" applyAlignment="1">
      <alignment horizontal="center"/>
    </xf>
    <xf numFmtId="0" fontId="3" fillId="0" borderId="19" xfId="2" applyFont="1" applyBorder="1" applyAlignment="1">
      <alignment horizontal="right"/>
    </xf>
    <xf numFmtId="0" fontId="3" fillId="0" borderId="14" xfId="2" applyFont="1" applyBorder="1" applyAlignment="1">
      <alignment horizontal="right"/>
    </xf>
    <xf numFmtId="2" fontId="3" fillId="0" borderId="0" xfId="2" applyNumberFormat="1" applyFont="1" applyBorder="1" applyAlignment="1">
      <alignment horizontal="center"/>
    </xf>
    <xf numFmtId="0" fontId="3" fillId="0" borderId="15" xfId="2" applyFont="1" applyBorder="1" applyAlignment="1">
      <alignment horizontal="right"/>
    </xf>
    <xf numFmtId="0" fontId="7" fillId="4" borderId="21" xfId="2" applyFont="1" applyFill="1" applyBorder="1" applyAlignment="1">
      <alignment horizontal="center"/>
    </xf>
    <xf numFmtId="0" fontId="3" fillId="0" borderId="0" xfId="2" applyFont="1" applyBorder="1" applyAlignment="1"/>
    <xf numFmtId="0" fontId="6" fillId="0" borderId="0" xfId="2" applyFont="1" applyFill="1" applyBorder="1" applyAlignment="1">
      <alignment horizontal="center"/>
    </xf>
    <xf numFmtId="0" fontId="3" fillId="0" borderId="18" xfId="2" applyFont="1" applyBorder="1"/>
    <xf numFmtId="0" fontId="6" fillId="0" borderId="0" xfId="2" applyFont="1" applyBorder="1" applyAlignment="1">
      <alignment horizontal="right"/>
    </xf>
    <xf numFmtId="0" fontId="3" fillId="0" borderId="22" xfId="2" quotePrefix="1" applyFont="1" applyBorder="1" applyAlignment="1"/>
    <xf numFmtId="0" fontId="3" fillId="0" borderId="22" xfId="2" applyFont="1" applyBorder="1" applyAlignment="1"/>
    <xf numFmtId="0" fontId="6" fillId="0" borderId="13" xfId="2" applyFont="1" applyBorder="1" applyAlignment="1"/>
    <xf numFmtId="0" fontId="3" fillId="0" borderId="13" xfId="2" applyFont="1" applyBorder="1" applyAlignment="1"/>
    <xf numFmtId="10" fontId="7" fillId="3" borderId="20" xfId="1" applyNumberFormat="1" applyFont="1" applyFill="1" applyBorder="1" applyAlignment="1">
      <alignment horizontal="center"/>
    </xf>
    <xf numFmtId="0" fontId="4" fillId="0" borderId="18" xfId="2" applyFont="1" applyFill="1" applyBorder="1" applyAlignment="1">
      <alignment horizontal="left" vertical="center" wrapText="1"/>
    </xf>
    <xf numFmtId="0" fontId="7" fillId="2" borderId="0" xfId="2" applyFont="1" applyFill="1" applyAlignment="1" applyProtection="1">
      <alignment horizontal="left"/>
      <protection locked="0"/>
    </xf>
    <xf numFmtId="0" fontId="8" fillId="2" borderId="0" xfId="2" applyFont="1" applyFill="1" applyAlignment="1" applyProtection="1">
      <alignment horizontal="left"/>
      <protection locked="0"/>
    </xf>
    <xf numFmtId="0" fontId="7" fillId="2" borderId="4" xfId="2" applyFont="1" applyFill="1" applyBorder="1" applyAlignment="1" applyProtection="1">
      <alignment horizontal="center"/>
      <protection locked="0"/>
    </xf>
    <xf numFmtId="0" fontId="7" fillId="2" borderId="18" xfId="2" applyFont="1" applyFill="1" applyBorder="1" applyAlignment="1" applyProtection="1">
      <alignment horizontal="center"/>
      <protection locked="0"/>
    </xf>
    <xf numFmtId="2" fontId="6" fillId="0" borderId="10" xfId="2" applyNumberFormat="1" applyFont="1" applyBorder="1" applyAlignment="1">
      <alignment horizontal="center"/>
    </xf>
    <xf numFmtId="0" fontId="6" fillId="0" borderId="10" xfId="2" applyFont="1" applyBorder="1" applyAlignment="1">
      <alignment horizontal="center"/>
    </xf>
    <xf numFmtId="0" fontId="6" fillId="0" borderId="0" xfId="2" applyFont="1" applyBorder="1" applyAlignment="1">
      <alignment horizontal="center"/>
    </xf>
    <xf numFmtId="0" fontId="3" fillId="0" borderId="0" xfId="2" quotePrefix="1" applyFont="1" applyBorder="1" applyAlignment="1"/>
    <xf numFmtId="166" fontId="7" fillId="0" borderId="0" xfId="2" applyNumberFormat="1" applyFont="1" applyFill="1" applyBorder="1" applyAlignment="1">
      <alignment horizontal="center"/>
    </xf>
    <xf numFmtId="167" fontId="3" fillId="0" borderId="5" xfId="2" applyNumberFormat="1" applyFont="1" applyBorder="1" applyAlignment="1">
      <alignment horizontal="center"/>
    </xf>
    <xf numFmtId="167" fontId="3" fillId="0" borderId="9" xfId="2" applyNumberFormat="1" applyFont="1" applyBorder="1" applyAlignment="1">
      <alignment horizontal="center"/>
    </xf>
    <xf numFmtId="167" fontId="3" fillId="0" borderId="7" xfId="2" applyNumberFormat="1" applyFont="1" applyBorder="1" applyAlignment="1">
      <alignment horizontal="center"/>
    </xf>
    <xf numFmtId="167" fontId="3" fillId="0" borderId="10" xfId="2" applyNumberFormat="1" applyFont="1" applyBorder="1" applyAlignment="1">
      <alignment horizontal="center"/>
    </xf>
    <xf numFmtId="167" fontId="3" fillId="0" borderId="16" xfId="2" applyNumberFormat="1" applyFont="1" applyBorder="1" applyAlignment="1">
      <alignment horizontal="center"/>
    </xf>
    <xf numFmtId="167" fontId="3" fillId="0" borderId="12" xfId="2" applyNumberFormat="1" applyFont="1" applyBorder="1" applyAlignment="1">
      <alignment horizontal="center"/>
    </xf>
    <xf numFmtId="167" fontId="7" fillId="4" borderId="11" xfId="2" applyNumberFormat="1" applyFont="1" applyFill="1" applyBorder="1" applyAlignment="1">
      <alignment horizontal="center"/>
    </xf>
    <xf numFmtId="0" fontId="7" fillId="2" borderId="0" xfId="2" applyFont="1" applyFill="1" applyAlignment="1" applyProtection="1">
      <alignment horizontal="right"/>
      <protection locked="0"/>
    </xf>
    <xf numFmtId="0" fontId="8" fillId="2" borderId="0" xfId="2" applyFont="1" applyFill="1"/>
    <xf numFmtId="0" fontId="8" fillId="2" borderId="0" xfId="2" applyFont="1" applyFill="1" applyProtection="1">
      <protection locked="0"/>
    </xf>
    <xf numFmtId="166" fontId="7" fillId="2" borderId="7" xfId="2" applyNumberFormat="1" applyFont="1" applyFill="1" applyBorder="1" applyAlignment="1" applyProtection="1">
      <alignment horizontal="center"/>
      <protection locked="0"/>
    </xf>
    <xf numFmtId="166" fontId="7" fillId="2" borderId="0" xfId="2" applyNumberFormat="1" applyFont="1" applyFill="1" applyBorder="1" applyAlignment="1" applyProtection="1">
      <alignment horizontal="center"/>
      <protection locked="0"/>
    </xf>
    <xf numFmtId="0" fontId="6" fillId="0" borderId="0" xfId="2" applyFont="1" applyBorder="1" applyAlignment="1">
      <alignment horizontal="center"/>
    </xf>
    <xf numFmtId="0" fontId="6" fillId="0" borderId="4" xfId="2" applyFont="1" applyBorder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6" fillId="0" borderId="16" xfId="2" applyFont="1" applyBorder="1" applyAlignment="1">
      <alignment horizontal="center" vertical="center"/>
    </xf>
    <xf numFmtId="2" fontId="7" fillId="2" borderId="9" xfId="2" applyNumberFormat="1" applyFont="1" applyFill="1" applyBorder="1" applyAlignment="1" applyProtection="1">
      <alignment horizontal="center" vertical="center"/>
      <protection locked="0"/>
    </xf>
    <xf numFmtId="2" fontId="7" fillId="2" borderId="10" xfId="2" applyNumberFormat="1" applyFont="1" applyFill="1" applyBorder="1" applyAlignment="1" applyProtection="1">
      <alignment horizontal="center" vertical="center"/>
      <protection locked="0"/>
    </xf>
    <xf numFmtId="2" fontId="7" fillId="2" borderId="12" xfId="2" applyNumberFormat="1" applyFont="1" applyFill="1" applyBorder="1" applyAlignment="1" applyProtection="1">
      <alignment horizontal="center" vertical="center"/>
      <protection locked="0"/>
    </xf>
    <xf numFmtId="0" fontId="4" fillId="0" borderId="5" xfId="2" applyFont="1" applyFill="1" applyBorder="1" applyAlignment="1">
      <alignment horizontal="center" vertical="center" wrapText="1"/>
    </xf>
    <xf numFmtId="0" fontId="4" fillId="0" borderId="6" xfId="2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4" fillId="0" borderId="17" xfId="2" applyFont="1" applyFill="1" applyBorder="1" applyAlignment="1">
      <alignment horizontal="center" vertical="center" wrapText="1"/>
    </xf>
    <xf numFmtId="0" fontId="6" fillId="0" borderId="18" xfId="2" applyFont="1" applyBorder="1" applyAlignment="1">
      <alignment horizontal="center" vertical="center"/>
    </xf>
    <xf numFmtId="0" fontId="6" fillId="0" borderId="1" xfId="2" applyFont="1" applyBorder="1" applyAlignment="1">
      <alignment horizontal="center"/>
    </xf>
    <xf numFmtId="0" fontId="6" fillId="0" borderId="2" xfId="2" applyFont="1" applyBorder="1" applyAlignment="1">
      <alignment horizontal="center"/>
    </xf>
    <xf numFmtId="0" fontId="6" fillId="0" borderId="3" xfId="2" applyFont="1" applyBorder="1" applyAlignment="1">
      <alignment horizontal="center"/>
    </xf>
    <xf numFmtId="2" fontId="6" fillId="0" borderId="1" xfId="2" applyNumberFormat="1" applyFont="1" applyBorder="1" applyAlignment="1">
      <alignment horizontal="center"/>
    </xf>
    <xf numFmtId="2" fontId="6" fillId="0" borderId="2" xfId="2" applyNumberFormat="1" applyFont="1" applyBorder="1" applyAlignment="1">
      <alignment horizontal="center"/>
    </xf>
    <xf numFmtId="2" fontId="6" fillId="0" borderId="3" xfId="2" applyNumberFormat="1" applyFont="1" applyBorder="1" applyAlignment="1">
      <alignment horizontal="center"/>
    </xf>
    <xf numFmtId="0" fontId="12" fillId="0" borderId="0" xfId="2" applyFont="1" applyAlignment="1">
      <alignment horizontal="center" vertical="center"/>
    </xf>
    <xf numFmtId="0" fontId="13" fillId="0" borderId="0" xfId="2" applyFont="1" applyAlignment="1">
      <alignment horizontal="center" vertical="center"/>
    </xf>
    <xf numFmtId="0" fontId="4" fillId="0" borderId="7" xfId="2" applyFont="1" applyBorder="1" applyAlignment="1">
      <alignment horizontal="center"/>
    </xf>
    <xf numFmtId="0" fontId="4" fillId="0" borderId="0" xfId="2" applyFont="1" applyBorder="1" applyAlignment="1">
      <alignment horizontal="center"/>
    </xf>
    <xf numFmtId="0" fontId="5" fillId="0" borderId="0" xfId="2" applyFont="1" applyBorder="1" applyAlignment="1">
      <alignment horizontal="center" vertical="center"/>
    </xf>
    <xf numFmtId="0" fontId="7" fillId="2" borderId="0" xfId="2" applyFont="1" applyFill="1" applyAlignment="1" applyProtection="1">
      <alignment horizontal="left" wrapText="1"/>
      <protection locked="0"/>
    </xf>
  </cellXfs>
  <cellStyles count="3">
    <cellStyle name="Normal" xfId="0" builtinId="0"/>
    <cellStyle name="Normal 2" xfId="2"/>
    <cellStyle name="Percent" xfId="1" builtinId="5"/>
  </cellStyles>
  <dxfs count="2">
    <dxf>
      <font>
        <b/>
        <i/>
        <strike/>
      </font>
      <fill>
        <patternFill>
          <bgColor theme="0"/>
        </patternFill>
      </fill>
    </dxf>
    <dxf>
      <font>
        <b/>
        <i/>
        <strike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6"/>
  <sheetViews>
    <sheetView tabSelected="1" view="pageLayout" topLeftCell="A19" zoomScale="50" zoomScaleNormal="40" zoomScalePageLayoutView="50" workbookViewId="0">
      <selection activeCell="C27" sqref="C27:C30"/>
    </sheetView>
  </sheetViews>
  <sheetFormatPr defaultColWidth="9.140625" defaultRowHeight="18.75" x14ac:dyDescent="0.3"/>
  <cols>
    <col min="1" max="1" width="55.42578125" style="2" customWidth="1"/>
    <col min="2" max="2" width="19.7109375" style="2" customWidth="1"/>
    <col min="3" max="3" width="11.28515625" style="2" bestFit="1" customWidth="1"/>
    <col min="4" max="4" width="19.28515625" style="2" bestFit="1" customWidth="1"/>
    <col min="5" max="5" width="23.5703125" style="2" bestFit="1" customWidth="1"/>
    <col min="6" max="6" width="21.28515625" style="2" customWidth="1"/>
    <col min="7" max="7" width="22.5703125" style="2" customWidth="1"/>
    <col min="8" max="8" width="32.5703125" style="2" customWidth="1"/>
    <col min="9" max="9" width="31.7109375" style="2" customWidth="1"/>
    <col min="10" max="10" width="30.28515625" style="2" customWidth="1"/>
    <col min="11" max="11" width="21.28515625" style="2" customWidth="1"/>
    <col min="12" max="12" width="19.28515625" style="2" bestFit="1" customWidth="1"/>
    <col min="13" max="13" width="55.42578125" style="2" bestFit="1" customWidth="1"/>
    <col min="14" max="14" width="19.140625" style="2" customWidth="1"/>
    <col min="15" max="16384" width="9.140625" style="2"/>
  </cols>
  <sheetData>
    <row r="1" spans="1:14" ht="18.75" customHeight="1" x14ac:dyDescent="0.3">
      <c r="A1" s="81" t="s">
        <v>30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</row>
    <row r="2" spans="1:14" ht="18.75" customHeigh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</row>
    <row r="3" spans="1:14" ht="18.75" customHeight="1" x14ac:dyDescent="0.3">
      <c r="A3" s="81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</row>
    <row r="4" spans="1:14" ht="18.75" customHeight="1" x14ac:dyDescent="0.3">
      <c r="A4" s="81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</row>
    <row r="5" spans="1:14" ht="18.75" customHeight="1" x14ac:dyDescent="0.3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</row>
    <row r="6" spans="1:14" ht="18.75" customHeight="1" x14ac:dyDescent="0.3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</row>
    <row r="7" spans="1:14" ht="18.75" customHeight="1" x14ac:dyDescent="0.3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</row>
    <row r="8" spans="1:14" ht="18.75" customHeight="1" x14ac:dyDescent="0.3">
      <c r="A8" s="82" t="s">
        <v>29</v>
      </c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</row>
    <row r="9" spans="1:14" ht="18.75" customHeight="1" x14ac:dyDescent="0.3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</row>
    <row r="10" spans="1:14" ht="18.75" customHeight="1" x14ac:dyDescent="0.3">
      <c r="A10" s="82"/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</row>
    <row r="11" spans="1:14" ht="18.75" customHeight="1" x14ac:dyDescent="0.3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</row>
    <row r="12" spans="1:14" ht="18.75" customHeight="1" x14ac:dyDescent="0.3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</row>
    <row r="13" spans="1:14" ht="18.75" customHeight="1" x14ac:dyDescent="0.3">
      <c r="A13" s="82"/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</row>
    <row r="14" spans="1:14" ht="18.75" customHeight="1" x14ac:dyDescent="0.3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</row>
    <row r="15" spans="1:14" x14ac:dyDescent="0.3">
      <c r="A15" s="1"/>
    </row>
    <row r="16" spans="1:14" x14ac:dyDescent="0.3">
      <c r="A16" s="83" t="s">
        <v>0</v>
      </c>
      <c r="B16" s="84"/>
      <c r="C16" s="84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</row>
    <row r="17" spans="1:14" ht="20.25" x14ac:dyDescent="0.3">
      <c r="A17" s="85" t="s">
        <v>1</v>
      </c>
      <c r="B17" s="85"/>
      <c r="C17" s="85"/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</row>
    <row r="18" spans="1:14" ht="26.25" x14ac:dyDescent="0.4">
      <c r="A18" s="3" t="s">
        <v>2</v>
      </c>
      <c r="B18" s="86" t="s">
        <v>43</v>
      </c>
      <c r="C18" s="86"/>
      <c r="D18" s="58"/>
      <c r="E18" s="58"/>
      <c r="F18" s="42"/>
      <c r="G18" s="59"/>
      <c r="H18" s="4"/>
      <c r="I18" s="4"/>
    </row>
    <row r="19" spans="1:14" ht="26.25" x14ac:dyDescent="0.4">
      <c r="A19" s="3" t="s">
        <v>3</v>
      </c>
      <c r="B19" s="43" t="s">
        <v>41</v>
      </c>
      <c r="C19" s="60"/>
      <c r="D19" s="59"/>
      <c r="E19" s="59"/>
      <c r="F19" s="4"/>
      <c r="G19" s="4"/>
      <c r="H19" s="4"/>
      <c r="I19" s="4"/>
    </row>
    <row r="20" spans="1:14" ht="26.25" x14ac:dyDescent="0.4">
      <c r="A20" s="3" t="s">
        <v>4</v>
      </c>
      <c r="B20" s="5" t="s">
        <v>42</v>
      </c>
      <c r="C20" s="4"/>
      <c r="D20" s="4"/>
      <c r="E20" s="4"/>
      <c r="F20" s="4"/>
      <c r="G20" s="4"/>
      <c r="H20" s="4"/>
      <c r="I20" s="4"/>
    </row>
    <row r="21" spans="1:14" ht="26.25" x14ac:dyDescent="0.4">
      <c r="A21" s="3" t="s">
        <v>5</v>
      </c>
      <c r="B21" s="5" t="s">
        <v>42</v>
      </c>
      <c r="C21" s="4"/>
      <c r="D21" s="4"/>
      <c r="E21" s="4"/>
      <c r="F21" s="4"/>
      <c r="G21" s="4"/>
      <c r="H21" s="4"/>
      <c r="I21" s="4"/>
    </row>
    <row r="22" spans="1:14" x14ac:dyDescent="0.3">
      <c r="A22" s="3"/>
      <c r="B22" s="6"/>
    </row>
    <row r="23" spans="1:14" x14ac:dyDescent="0.3">
      <c r="A23" s="7" t="s">
        <v>6</v>
      </c>
      <c r="B23" s="6"/>
    </row>
    <row r="24" spans="1:14" ht="19.5" thickBot="1" x14ac:dyDescent="0.35">
      <c r="A24" s="7"/>
      <c r="B24" s="6"/>
    </row>
    <row r="25" spans="1:14" ht="19.5" thickBot="1" x14ac:dyDescent="0.35">
      <c r="A25" s="78" t="s">
        <v>38</v>
      </c>
      <c r="B25" s="79"/>
      <c r="C25" s="79"/>
      <c r="D25" s="79"/>
      <c r="E25" s="79"/>
      <c r="F25" s="79"/>
      <c r="G25" s="79"/>
      <c r="H25" s="80"/>
      <c r="I25" s="75" t="s">
        <v>37</v>
      </c>
      <c r="J25" s="76"/>
      <c r="K25" s="76"/>
      <c r="L25" s="76"/>
      <c r="M25" s="76"/>
      <c r="N25" s="77"/>
    </row>
    <row r="26" spans="1:14" s="10" customFormat="1" ht="27" thickBot="1" x14ac:dyDescent="0.45">
      <c r="A26" s="13" t="s">
        <v>14</v>
      </c>
      <c r="B26" s="14">
        <v>50</v>
      </c>
      <c r="C26" s="2"/>
      <c r="D26" s="46" t="s">
        <v>39</v>
      </c>
      <c r="E26" s="46" t="s">
        <v>36</v>
      </c>
      <c r="F26" s="47" t="s">
        <v>32</v>
      </c>
      <c r="G26" s="47" t="s">
        <v>7</v>
      </c>
      <c r="H26" s="47" t="s">
        <v>8</v>
      </c>
      <c r="I26" s="18" t="s">
        <v>8</v>
      </c>
      <c r="J26" s="18" t="s">
        <v>7</v>
      </c>
      <c r="K26" s="17" t="s">
        <v>36</v>
      </c>
      <c r="L26" s="17" t="s">
        <v>39</v>
      </c>
      <c r="M26" s="11" t="s">
        <v>14</v>
      </c>
      <c r="N26" s="12">
        <v>50</v>
      </c>
    </row>
    <row r="27" spans="1:14" s="10" customFormat="1" ht="26.25" x14ac:dyDescent="0.4">
      <c r="A27" s="13" t="s">
        <v>15</v>
      </c>
      <c r="B27" s="14">
        <v>1</v>
      </c>
      <c r="C27" s="64" t="s">
        <v>33</v>
      </c>
      <c r="D27" s="67">
        <v>24.98</v>
      </c>
      <c r="E27" s="67">
        <f>D27/B35</f>
        <v>0.49959999999999999</v>
      </c>
      <c r="F27" s="19">
        <v>1</v>
      </c>
      <c r="G27" s="20">
        <v>0.74399999999999999</v>
      </c>
      <c r="H27" s="51">
        <f>IF(ISBLANK(G27),"-",(G27*$B$36/$E$27))</f>
        <v>3.7229783827061651E-2</v>
      </c>
      <c r="I27" s="52">
        <f>IF(ISBLANK(J27),"-",(J27*$N$36/$K$27))</f>
        <v>3.0974779823859089E-2</v>
      </c>
      <c r="J27" s="44">
        <v>0.61899999999999999</v>
      </c>
      <c r="K27" s="67">
        <f>L27/N35</f>
        <v>0.49959999999999999</v>
      </c>
      <c r="L27" s="67">
        <v>24.98</v>
      </c>
      <c r="M27" s="13" t="s">
        <v>15</v>
      </c>
      <c r="N27" s="14">
        <v>1</v>
      </c>
    </row>
    <row r="28" spans="1:14" s="10" customFormat="1" ht="26.25" x14ac:dyDescent="0.4">
      <c r="A28" s="13" t="s">
        <v>16</v>
      </c>
      <c r="B28" s="14">
        <v>1</v>
      </c>
      <c r="C28" s="65"/>
      <c r="D28" s="68"/>
      <c r="E28" s="68"/>
      <c r="F28" s="21">
        <v>2</v>
      </c>
      <c r="G28" s="15">
        <v>0.745</v>
      </c>
      <c r="H28" s="53">
        <f>IF(ISBLANK(G28),"-",(G28*$B$36/$E$27))</f>
        <v>3.727982385908727E-2</v>
      </c>
      <c r="I28" s="54">
        <f>IF(ISBLANK(J28),"-",(J28*$N$36/$K$27))</f>
        <v>3.0974779823859089E-2</v>
      </c>
      <c r="J28" s="9">
        <v>0.61899999999999999</v>
      </c>
      <c r="K28" s="68"/>
      <c r="L28" s="68"/>
      <c r="M28" s="13" t="s">
        <v>16</v>
      </c>
      <c r="N28" s="14">
        <v>1</v>
      </c>
    </row>
    <row r="29" spans="1:14" s="10" customFormat="1" ht="26.25" x14ac:dyDescent="0.4">
      <c r="A29" s="13" t="s">
        <v>17</v>
      </c>
      <c r="B29" s="14">
        <v>1</v>
      </c>
      <c r="C29" s="65"/>
      <c r="D29" s="68"/>
      <c r="E29" s="68"/>
      <c r="F29" s="21">
        <v>3</v>
      </c>
      <c r="G29" s="61">
        <v>0.74399999999999999</v>
      </c>
      <c r="H29" s="53">
        <f>IF(ISBLANK(G29),"-",(G29*$B$36/$E$27))</f>
        <v>3.7229783827061651E-2</v>
      </c>
      <c r="I29" s="54">
        <f>IF(ISBLANK(J29),"-",(J29*$N$36/$K$27))</f>
        <v>3.0974779823859089E-2</v>
      </c>
      <c r="J29" s="62">
        <v>0.61899999999999999</v>
      </c>
      <c r="K29" s="68"/>
      <c r="L29" s="68"/>
      <c r="M29" s="13" t="s">
        <v>17</v>
      </c>
      <c r="N29" s="14">
        <v>1</v>
      </c>
    </row>
    <row r="30" spans="1:14" ht="27" thickBot="1" x14ac:dyDescent="0.45">
      <c r="A30" s="13" t="s">
        <v>18</v>
      </c>
      <c r="B30" s="14">
        <v>1</v>
      </c>
      <c r="C30" s="74"/>
      <c r="D30" s="69"/>
      <c r="E30" s="69"/>
      <c r="F30" s="22">
        <v>4</v>
      </c>
      <c r="G30" s="23"/>
      <c r="H30" s="55" t="str">
        <f>IF(ISBLANK(G30),"-",(G30*$B$36/$E$27))</f>
        <v>-</v>
      </c>
      <c r="I30" s="56" t="str">
        <f>IF(ISBLANK(J30),"-",(J30*$N$36/$K$27))</f>
        <v>-</v>
      </c>
      <c r="J30" s="45"/>
      <c r="K30" s="69"/>
      <c r="L30" s="69"/>
      <c r="M30" s="13" t="s">
        <v>18</v>
      </c>
      <c r="N30" s="14">
        <v>1</v>
      </c>
    </row>
    <row r="31" spans="1:14" ht="26.25" x14ac:dyDescent="0.4">
      <c r="A31" s="13" t="s">
        <v>19</v>
      </c>
      <c r="B31" s="14">
        <v>1</v>
      </c>
      <c r="C31" s="64" t="s">
        <v>34</v>
      </c>
      <c r="D31" s="67">
        <v>25.74</v>
      </c>
      <c r="E31" s="67">
        <f>D31/B35</f>
        <v>0.51479999999999992</v>
      </c>
      <c r="F31" s="19">
        <v>1</v>
      </c>
      <c r="G31" s="20">
        <v>0.76400000000000001</v>
      </c>
      <c r="H31" s="51">
        <f>IF(ISBLANK(G31),"-",(G31*$B$36/$E$31))</f>
        <v>3.7101787101787111E-2</v>
      </c>
      <c r="I31" s="52">
        <f>IF(ISBLANK(J31),"-",(J31*$N$36/$K$31))</f>
        <v>3.0837218337218343E-2</v>
      </c>
      <c r="J31" s="44">
        <v>0.63500000000000001</v>
      </c>
      <c r="K31" s="67">
        <f>L31/N35</f>
        <v>0.51479999999999992</v>
      </c>
      <c r="L31" s="67">
        <v>25.74</v>
      </c>
      <c r="M31" s="13" t="s">
        <v>19</v>
      </c>
      <c r="N31" s="14">
        <v>1</v>
      </c>
    </row>
    <row r="32" spans="1:14" ht="26.25" x14ac:dyDescent="0.4">
      <c r="A32" s="13" t="s">
        <v>20</v>
      </c>
      <c r="B32" s="14">
        <v>1</v>
      </c>
      <c r="C32" s="65"/>
      <c r="D32" s="68"/>
      <c r="E32" s="68"/>
      <c r="F32" s="21">
        <v>2</v>
      </c>
      <c r="G32" s="15">
        <v>0.76600000000000001</v>
      </c>
      <c r="H32" s="53">
        <f>IF(ISBLANK(G32),"-",(G32*$B$36/$E$31))</f>
        <v>3.7198912198912207E-2</v>
      </c>
      <c r="I32" s="54">
        <f>IF(ISBLANK(J32),"-",(J32*$N$36/$K$31))</f>
        <v>3.0934343434343443E-2</v>
      </c>
      <c r="J32" s="9">
        <v>0.63700000000000001</v>
      </c>
      <c r="K32" s="68"/>
      <c r="L32" s="68"/>
      <c r="M32" s="13" t="s">
        <v>20</v>
      </c>
      <c r="N32" s="14">
        <v>1</v>
      </c>
    </row>
    <row r="33" spans="1:14" ht="26.25" x14ac:dyDescent="0.4">
      <c r="A33" s="13" t="s">
        <v>21</v>
      </c>
      <c r="B33" s="14">
        <v>1</v>
      </c>
      <c r="C33" s="65"/>
      <c r="D33" s="68"/>
      <c r="E33" s="68"/>
      <c r="F33" s="21">
        <v>3</v>
      </c>
      <c r="G33" s="15">
        <v>0.76300000000000001</v>
      </c>
      <c r="H33" s="53">
        <f>IF(ISBLANK(G33),"-",(G33*$B$36/$E$31))</f>
        <v>3.7053224553224559E-2</v>
      </c>
      <c r="I33" s="54">
        <f>IF(ISBLANK(J33),"-",(J33*$N$36/$K$31))</f>
        <v>3.0837218337218343E-2</v>
      </c>
      <c r="J33" s="9">
        <v>0.63500000000000001</v>
      </c>
      <c r="K33" s="68"/>
      <c r="L33" s="68"/>
      <c r="M33" s="13" t="s">
        <v>21</v>
      </c>
      <c r="N33" s="14">
        <v>1</v>
      </c>
    </row>
    <row r="34" spans="1:14" ht="27" thickBot="1" x14ac:dyDescent="0.45">
      <c r="A34" s="13" t="s">
        <v>22</v>
      </c>
      <c r="B34" s="14">
        <v>1</v>
      </c>
      <c r="C34" s="74"/>
      <c r="D34" s="69"/>
      <c r="E34" s="69"/>
      <c r="F34" s="22">
        <v>4</v>
      </c>
      <c r="G34" s="23"/>
      <c r="H34" s="55" t="str">
        <f>IF(ISBLANK(G34),"-",(G34*$B$36/$E$31))</f>
        <v>-</v>
      </c>
      <c r="I34" s="56" t="str">
        <f>IF(ISBLANK(J34),"-",(J34*$N$36/$K$31))</f>
        <v>-</v>
      </c>
      <c r="J34" s="45"/>
      <c r="K34" s="69"/>
      <c r="L34" s="69"/>
      <c r="M34" s="13" t="s">
        <v>22</v>
      </c>
      <c r="N34" s="14">
        <v>1</v>
      </c>
    </row>
    <row r="35" spans="1:14" ht="26.25" x14ac:dyDescent="0.4">
      <c r="A35" s="13" t="s">
        <v>31</v>
      </c>
      <c r="B35" s="24">
        <f>(B34/B33)*(B32/B31)*(B30/B29)*(B28/B27)*B26</f>
        <v>50</v>
      </c>
      <c r="C35" s="64" t="s">
        <v>35</v>
      </c>
      <c r="D35" s="67">
        <v>25.18</v>
      </c>
      <c r="E35" s="67">
        <f>D35/B35</f>
        <v>0.50360000000000005</v>
      </c>
      <c r="F35" s="19">
        <v>1</v>
      </c>
      <c r="G35" s="20">
        <v>0.752</v>
      </c>
      <c r="H35" s="51">
        <f>IF(ISBLANK(G35),"-",(G35*$B$36/$E$35))</f>
        <v>3.7331215250198571E-2</v>
      </c>
      <c r="I35" s="52">
        <f>IF(ISBLANK(J35),"-",(J35*$N$36/$K$35))</f>
        <v>3.1076250992851467E-2</v>
      </c>
      <c r="J35" s="44">
        <v>0.626</v>
      </c>
      <c r="K35" s="67">
        <f>L35/N35</f>
        <v>0.50360000000000005</v>
      </c>
      <c r="L35" s="67">
        <v>25.18</v>
      </c>
      <c r="M35" s="13" t="s">
        <v>31</v>
      </c>
      <c r="N35" s="24">
        <f>(N34/N33)*(N32/N31)*(N30/N29)*(N28/N27)*N26</f>
        <v>50</v>
      </c>
    </row>
    <row r="36" spans="1:14" ht="27" thickBot="1" x14ac:dyDescent="0.45">
      <c r="A36" s="16" t="s">
        <v>11</v>
      </c>
      <c r="B36" s="14">
        <v>2.5000000000000001E-2</v>
      </c>
      <c r="C36" s="65"/>
      <c r="D36" s="68"/>
      <c r="E36" s="68"/>
      <c r="F36" s="21">
        <v>2</v>
      </c>
      <c r="G36" s="15">
        <v>0.752</v>
      </c>
      <c r="H36" s="53">
        <f t="shared" ref="H36:H38" si="0">IF(ISBLANK(G36),"-",(G36*$B$36/$E$35))</f>
        <v>3.7331215250198571E-2</v>
      </c>
      <c r="I36" s="54">
        <f t="shared" ref="I36:I38" si="1">IF(ISBLANK(J36),"-",(J36*$N$36/$K$35))</f>
        <v>3.1076250992851467E-2</v>
      </c>
      <c r="J36" s="9">
        <v>0.626</v>
      </c>
      <c r="K36" s="68"/>
      <c r="L36" s="68"/>
      <c r="M36" s="16" t="s">
        <v>11</v>
      </c>
      <c r="N36" s="14">
        <v>2.5000000000000001E-2</v>
      </c>
    </row>
    <row r="37" spans="1:14" ht="26.25" x14ac:dyDescent="0.4">
      <c r="A37" s="70" t="s">
        <v>10</v>
      </c>
      <c r="B37" s="71"/>
      <c r="C37" s="65"/>
      <c r="D37" s="68"/>
      <c r="E37" s="68"/>
      <c r="F37" s="21">
        <v>3</v>
      </c>
      <c r="G37" s="15">
        <v>0.752</v>
      </c>
      <c r="H37" s="53">
        <f t="shared" si="0"/>
        <v>3.7331215250198571E-2</v>
      </c>
      <c r="I37" s="54">
        <f t="shared" si="1"/>
        <v>3.1076250992851467E-2</v>
      </c>
      <c r="J37" s="9">
        <v>0.626</v>
      </c>
      <c r="K37" s="68"/>
      <c r="L37" s="68"/>
      <c r="M37" s="70" t="s">
        <v>10</v>
      </c>
      <c r="N37" s="71"/>
    </row>
    <row r="38" spans="1:14" ht="27" thickBot="1" x14ac:dyDescent="0.45">
      <c r="A38" s="72"/>
      <c r="B38" s="73"/>
      <c r="C38" s="66"/>
      <c r="D38" s="69"/>
      <c r="E38" s="69"/>
      <c r="F38" s="22">
        <v>4</v>
      </c>
      <c r="G38" s="23"/>
      <c r="H38" s="55" t="str">
        <f t="shared" si="0"/>
        <v>-</v>
      </c>
      <c r="I38" s="56" t="str">
        <f t="shared" si="1"/>
        <v>-</v>
      </c>
      <c r="J38" s="45"/>
      <c r="K38" s="69"/>
      <c r="L38" s="69"/>
      <c r="M38" s="72"/>
      <c r="N38" s="73"/>
    </row>
    <row r="39" spans="1:14" ht="26.25" x14ac:dyDescent="0.4">
      <c r="A39" s="25"/>
      <c r="B39" s="25"/>
      <c r="C39" s="25"/>
      <c r="D39" s="25"/>
      <c r="E39" s="25"/>
      <c r="F39" s="25"/>
      <c r="G39" s="27" t="s">
        <v>9</v>
      </c>
      <c r="H39" s="57">
        <f>AVERAGE(H27:H38)</f>
        <v>3.7231884568636679E-2</v>
      </c>
      <c r="I39" s="57">
        <f>AVERAGE(I27:I38)</f>
        <v>3.0973541395434647E-2</v>
      </c>
    </row>
    <row r="40" spans="1:14" ht="26.25" x14ac:dyDescent="0.4">
      <c r="C40" s="25"/>
      <c r="D40" s="25"/>
      <c r="E40" s="25"/>
      <c r="F40" s="25"/>
      <c r="G40" s="28" t="s">
        <v>12</v>
      </c>
      <c r="H40" s="40">
        <f>STDEV(H27:H38)/H39</f>
        <v>2.7165600222222052E-3</v>
      </c>
      <c r="I40" s="40">
        <f>STDEV(I27:I38)/I39</f>
        <v>3.0277306491796408E-3</v>
      </c>
    </row>
    <row r="41" spans="1:14" ht="27" thickBot="1" x14ac:dyDescent="0.45">
      <c r="A41" s="25"/>
      <c r="B41" s="25"/>
      <c r="C41" s="26"/>
      <c r="D41" s="26"/>
      <c r="E41" s="26"/>
      <c r="F41" s="29"/>
      <c r="G41" s="30" t="s">
        <v>13</v>
      </c>
      <c r="H41" s="31">
        <f>COUNT(H27:H38)</f>
        <v>9</v>
      </c>
      <c r="I41" s="31">
        <f>COUNT(I27:I38)</f>
        <v>9</v>
      </c>
    </row>
    <row r="43" spans="1:14" ht="26.25" x14ac:dyDescent="0.4">
      <c r="A43" s="8" t="s">
        <v>23</v>
      </c>
      <c r="B43" s="49" t="s">
        <v>40</v>
      </c>
      <c r="C43" s="49"/>
      <c r="D43" s="49"/>
      <c r="E43" s="50">
        <f>H39/I39</f>
        <v>1.2020544920357246</v>
      </c>
      <c r="F43" s="32"/>
      <c r="G43" s="32"/>
      <c r="I43" s="33"/>
    </row>
    <row r="44" spans="1:14" ht="19.5" thickBot="1" x14ac:dyDescent="0.35">
      <c r="A44" s="41"/>
      <c r="B44" s="41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</row>
    <row r="45" spans="1:14" x14ac:dyDescent="0.3">
      <c r="E45" s="63" t="s">
        <v>24</v>
      </c>
      <c r="F45" s="63"/>
      <c r="I45" s="48" t="s">
        <v>25</v>
      </c>
      <c r="J45" s="26"/>
      <c r="K45" s="48" t="s">
        <v>26</v>
      </c>
      <c r="L45" s="48"/>
    </row>
    <row r="46" spans="1:14" ht="69.95" customHeight="1" x14ac:dyDescent="0.3">
      <c r="D46" s="35" t="s">
        <v>27</v>
      </c>
      <c r="E46" s="36" t="s">
        <v>44</v>
      </c>
      <c r="F46" s="36"/>
      <c r="I46" s="36" t="s">
        <v>45</v>
      </c>
      <c r="J46" s="1"/>
      <c r="K46" s="37"/>
      <c r="L46" s="37"/>
    </row>
    <row r="47" spans="1:14" ht="69.95" customHeight="1" x14ac:dyDescent="0.3">
      <c r="D47" s="35" t="s">
        <v>28</v>
      </c>
      <c r="E47" s="38"/>
      <c r="F47" s="38"/>
      <c r="I47" s="38"/>
      <c r="J47" s="1"/>
      <c r="K47" s="39"/>
      <c r="L47" s="39"/>
    </row>
    <row r="48" spans="1:14" x14ac:dyDescent="0.3">
      <c r="A48" s="25"/>
      <c r="B48" s="25"/>
      <c r="C48" s="26"/>
      <c r="D48" s="26"/>
      <c r="E48" s="26"/>
      <c r="F48" s="26"/>
      <c r="G48" s="29"/>
      <c r="H48" s="26"/>
      <c r="I48" s="26"/>
      <c r="J48" s="1"/>
    </row>
    <row r="49" spans="1:10" x14ac:dyDescent="0.3">
      <c r="A49" s="25"/>
      <c r="B49" s="25"/>
      <c r="C49" s="26"/>
      <c r="D49" s="26"/>
      <c r="E49" s="26"/>
      <c r="F49" s="26"/>
      <c r="G49" s="29"/>
      <c r="H49" s="26"/>
      <c r="I49" s="26"/>
      <c r="J49" s="1"/>
    </row>
    <row r="50" spans="1:10" x14ac:dyDescent="0.3">
      <c r="A50" s="25"/>
      <c r="B50" s="25"/>
      <c r="C50" s="26"/>
      <c r="D50" s="26"/>
      <c r="E50" s="26"/>
      <c r="F50" s="26"/>
      <c r="G50" s="29"/>
      <c r="H50" s="26"/>
      <c r="I50" s="26"/>
      <c r="J50" s="1"/>
    </row>
    <row r="51" spans="1:10" x14ac:dyDescent="0.3">
      <c r="A51" s="25"/>
      <c r="B51" s="25"/>
      <c r="C51" s="26"/>
      <c r="D51" s="26"/>
      <c r="E51" s="26"/>
      <c r="F51" s="26"/>
      <c r="G51" s="29"/>
      <c r="H51" s="26"/>
      <c r="I51" s="26"/>
      <c r="J51" s="1"/>
    </row>
    <row r="52" spans="1:10" x14ac:dyDescent="0.3">
      <c r="A52" s="25"/>
      <c r="B52" s="25"/>
      <c r="C52" s="26"/>
      <c r="D52" s="26"/>
      <c r="E52" s="26"/>
      <c r="F52" s="26"/>
      <c r="G52" s="29"/>
      <c r="H52" s="26"/>
      <c r="I52" s="26"/>
      <c r="J52" s="1"/>
    </row>
    <row r="53" spans="1:10" x14ac:dyDescent="0.3">
      <c r="A53" s="25"/>
      <c r="B53" s="25"/>
      <c r="C53" s="26"/>
      <c r="D53" s="26"/>
      <c r="E53" s="26"/>
      <c r="F53" s="26"/>
      <c r="G53" s="29"/>
      <c r="H53" s="26"/>
      <c r="I53" s="26"/>
      <c r="J53" s="1"/>
    </row>
    <row r="54" spans="1:10" x14ac:dyDescent="0.3">
      <c r="A54" s="25"/>
      <c r="B54" s="25"/>
      <c r="C54" s="26"/>
      <c r="D54" s="26"/>
      <c r="E54" s="26"/>
      <c r="F54" s="26"/>
      <c r="G54" s="29"/>
      <c r="H54" s="26"/>
      <c r="I54" s="26"/>
      <c r="J54" s="1"/>
    </row>
    <row r="55" spans="1:10" x14ac:dyDescent="0.3">
      <c r="A55" s="25"/>
      <c r="B55" s="25"/>
      <c r="C55" s="26"/>
      <c r="D55" s="26"/>
      <c r="E55" s="26"/>
      <c r="F55" s="26"/>
      <c r="G55" s="29"/>
      <c r="H55" s="26"/>
      <c r="I55" s="26"/>
      <c r="J55" s="1"/>
    </row>
    <row r="56" spans="1:10" x14ac:dyDescent="0.3">
      <c r="A56" s="25"/>
      <c r="B56" s="25"/>
      <c r="C56" s="26"/>
      <c r="D56" s="26"/>
      <c r="E56" s="26"/>
      <c r="F56" s="26"/>
      <c r="G56" s="29"/>
      <c r="H56" s="26"/>
      <c r="I56" s="26"/>
      <c r="J56" s="1"/>
    </row>
  </sheetData>
  <sheetProtection formatCells="0" formatColumns="0" formatRows="0"/>
  <mergeCells count="25">
    <mergeCell ref="A1:N7"/>
    <mergeCell ref="A8:N14"/>
    <mergeCell ref="A16:N16"/>
    <mergeCell ref="A17:N17"/>
    <mergeCell ref="L27:L30"/>
    <mergeCell ref="B18:C18"/>
    <mergeCell ref="L31:L34"/>
    <mergeCell ref="L35:L38"/>
    <mergeCell ref="M37:N38"/>
    <mergeCell ref="I25:N25"/>
    <mergeCell ref="E27:E30"/>
    <mergeCell ref="E31:E34"/>
    <mergeCell ref="E35:E38"/>
    <mergeCell ref="K27:K30"/>
    <mergeCell ref="K31:K34"/>
    <mergeCell ref="K35:K38"/>
    <mergeCell ref="A25:H25"/>
    <mergeCell ref="E45:F45"/>
    <mergeCell ref="C35:C38"/>
    <mergeCell ref="D35:D38"/>
    <mergeCell ref="A37:B38"/>
    <mergeCell ref="C27:C30"/>
    <mergeCell ref="D27:D30"/>
    <mergeCell ref="C31:C34"/>
    <mergeCell ref="D31:D34"/>
  </mergeCells>
  <conditionalFormatting sqref="H40">
    <cfRule type="cellIs" dxfId="1" priority="7" operator="greaterThan">
      <formula>0.02</formula>
    </cfRule>
  </conditionalFormatting>
  <conditionalFormatting sqref="I40">
    <cfRule type="cellIs" dxfId="0" priority="1" operator="greaterThan">
      <formula>0.02</formula>
    </cfRule>
  </conditionalFormatting>
  <pageMargins left="0.7" right="0.7" top="0.75" bottom="0.75" header="0.3" footer="0.3"/>
  <pageSetup scale="31" orientation="landscape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Alphy</dc:creator>
  <cp:lastModifiedBy>Rutto</cp:lastModifiedBy>
  <cp:lastPrinted>2016-10-27T07:12:36Z</cp:lastPrinted>
  <dcterms:created xsi:type="dcterms:W3CDTF">2015-02-24T09:14:43Z</dcterms:created>
  <dcterms:modified xsi:type="dcterms:W3CDTF">2016-10-27T11:47:00Z</dcterms:modified>
</cp:coreProperties>
</file>