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9405" activeTab="2"/>
  </bookViews>
  <sheets>
    <sheet name="As Is" sheetId="1" r:id="rId1"/>
    <sheet name="Dil 1" sheetId="3" r:id="rId2"/>
    <sheet name="Dil 2" sheetId="10" r:id="rId3"/>
    <sheet name="Dil 3" sheetId="11" r:id="rId4"/>
    <sheet name="C" sheetId="2" r:id="rId5"/>
  </sheets>
  <definedNames>
    <definedName name="_xlnm.Print_Area" localSheetId="0">'As Is'!$A$4:$F$76</definedName>
    <definedName name="_xlnm.Print_Area" localSheetId="4">'C'!$A$4:$F$63</definedName>
    <definedName name="_xlnm.Print_Area" localSheetId="1">'Dil 1'!$A$4:$F$76</definedName>
    <definedName name="_xlnm.Print_Area" localSheetId="2">'Dil 2'!$A$4:$F$76</definedName>
    <definedName name="_xlnm.Print_Area" localSheetId="3">'Dil 3'!$A$4:$F$76</definedName>
  </definedNames>
  <calcPr calcId="145621"/>
</workbook>
</file>

<file path=xl/calcChain.xml><?xml version="1.0" encoding="utf-8"?>
<calcChain xmlns="http://schemas.openxmlformats.org/spreadsheetml/2006/main">
  <c r="F64" i="11" l="1"/>
  <c r="F68" i="11"/>
  <c r="F62" i="11"/>
  <c r="D60" i="11"/>
  <c r="E60" i="11" s="1"/>
  <c r="F60" i="11" s="1"/>
  <c r="E59" i="11"/>
  <c r="F59" i="11" s="1"/>
  <c r="F61" i="11" s="1"/>
  <c r="D59" i="11"/>
  <c r="B33" i="11"/>
  <c r="B39" i="11" s="1"/>
  <c r="A39" i="11" s="1"/>
  <c r="B40" i="11" s="1"/>
  <c r="A40" i="11" s="1"/>
  <c r="B41" i="11" s="1"/>
  <c r="A41" i="11" s="1"/>
  <c r="B42" i="11" s="1"/>
  <c r="A42" i="11" s="1"/>
  <c r="E32" i="11"/>
  <c r="F68" i="10"/>
  <c r="F64" i="10"/>
  <c r="F62" i="10"/>
  <c r="D60" i="10"/>
  <c r="E60" i="10" s="1"/>
  <c r="F60" i="10" s="1"/>
  <c r="E59" i="10"/>
  <c r="F59" i="10" s="1"/>
  <c r="F61" i="10" s="1"/>
  <c r="D59" i="10"/>
  <c r="B33" i="10"/>
  <c r="B39" i="10" s="1"/>
  <c r="A39" i="10" s="1"/>
  <c r="B40" i="10" s="1"/>
  <c r="A40" i="10" s="1"/>
  <c r="B41" i="10" s="1"/>
  <c r="A41" i="10" s="1"/>
  <c r="B42" i="10" s="1"/>
  <c r="A42" i="10" s="1"/>
  <c r="E32" i="10"/>
  <c r="F60" i="3"/>
  <c r="F59" i="3"/>
  <c r="F60" i="1"/>
  <c r="F59" i="1"/>
  <c r="F65" i="11" l="1"/>
  <c r="D68" i="11" s="1"/>
  <c r="F65" i="10"/>
  <c r="D68" i="10" s="1"/>
  <c r="D59" i="1"/>
  <c r="E59" i="1" s="1"/>
  <c r="F68" i="3"/>
  <c r="F64" i="3"/>
  <c r="F62" i="3"/>
  <c r="D60" i="3"/>
  <c r="E60" i="3" s="1"/>
  <c r="E59" i="3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1" i="1" l="1"/>
  <c r="F61" i="3"/>
  <c r="F65" i="3" s="1"/>
  <c r="D68" i="3" s="1"/>
  <c r="F48" i="2"/>
  <c r="F52" i="2" s="1"/>
  <c r="D55" i="2" s="1"/>
  <c r="F65" i="1" l="1"/>
  <c r="D68" i="1" s="1"/>
</calcChain>
</file>

<file path=xl/sharedStrings.xml><?xml version="1.0" encoding="utf-8"?>
<sst xmlns="http://schemas.openxmlformats.org/spreadsheetml/2006/main" count="352" uniqueCount="78">
  <si>
    <t>MICOBIOLOGY NO.</t>
  </si>
  <si>
    <t>BIOL/002/2018</t>
  </si>
  <si>
    <t>DATE RECEIVED</t>
  </si>
  <si>
    <t>2018-03-29 10:39:26</t>
  </si>
  <si>
    <t>Analysis Report</t>
  </si>
  <si>
    <t>ILPQ Microbial Assay</t>
  </si>
  <si>
    <t>Sample Name:</t>
  </si>
  <si>
    <t>ILPQ SAMPLE</t>
  </si>
  <si>
    <t>Lab Ref No:</t>
  </si>
  <si>
    <t>NDQE201803370</t>
  </si>
  <si>
    <t>Active Ingredient:</t>
  </si>
  <si>
    <t>ILPQ</t>
  </si>
  <si>
    <t>Label Claim:</t>
  </si>
  <si>
    <t>Each  ml contains mg of ILPQ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</si>
  <si>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</si>
  <si>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</si>
  <si>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</si>
  <si>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</si>
  <si>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</si>
  <si>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</si>
  <si>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</si>
  <si>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</si>
  <si>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</si>
  <si>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</si>
  <si>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</si>
  <si>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</si>
  <si>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</si>
  <si>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</si>
  <si>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</si>
  <si>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</si>
  <si>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</si>
  <si>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</si>
  <si>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</si>
  <si>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</si>
  <si>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</si>
  <si>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</si>
  <si>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</si>
  <si>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</si>
  <si>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</si>
  <si>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</si>
  <si>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</si>
  <si>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</si>
  <si>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</si>
  <si>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</si>
  <si>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</si>
  <si>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</si>
  <si>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</si>
  <si>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</si>
  <si>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</si>
  <si>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</si>
  <si>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</si>
  <si>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</si>
  <si>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</si>
  <si>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</si>
  <si>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</si>
  <si>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</si>
  <si>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</si>
  <si>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</si>
  <si>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</si>
  <si>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</si>
  <si>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</si>
  <si>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</si>
  <si>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</si>
  <si>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</si>
  <si>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</si>
  <si>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</si>
  <si>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</si>
  <si>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</si>
  <si>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</si>
  <si>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</si>
  <si>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</si>
  <si>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</si>
  <si>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</si>
  <si>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</si>
  <si>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Control Standard Endotoxin (EU / vial):</t>
  </si>
  <si>
    <t>Reconstitution vol(mL):</t>
  </si>
  <si>
    <t xml:space="preserve">Duncan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</si>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</sst>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7" fontId="1" fillId="2" borderId="35" xfId="0" applyNumberFormat="1" applyFont="1" applyFill="1" applyBorder="1" applyAlignment="1">
      <alignment horizontal="center"/>
    </xf>
    <xf numFmtId="167" fontId="1" fillId="2" borderId="36" xfId="0" applyNumberFormat="1" applyFont="1" applyFill="1" applyBorder="1" applyAlignment="1">
      <alignment horizontal="center"/>
    </xf>
    <xf numFmtId="173" fontId="7" fillId="2" borderId="10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8" zoomScale="80" zoomScaleNormal="85" workbookViewId="0">
      <selection activeCell="B20" sqref="B20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>
        <v>43199</v>
      </c>
    </row>
    <row r="19" spans="1:7" ht="15.95" customHeight="1" x14ac:dyDescent="0.3">
      <c r="A19" s="4" t="s">
        <v>15</v>
      </c>
      <c r="B19" s="6">
        <v>43199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/>
      <c r="C23" s="13" t="s">
        <v>73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5" t="s">
        <v>27</v>
      </c>
      <c r="B30" s="126"/>
      <c r="C30" s="127" t="s">
        <v>28</v>
      </c>
      <c r="D30" s="127"/>
      <c r="E30" s="127"/>
      <c r="F30" s="128"/>
    </row>
    <row r="31" spans="1:7" ht="20.100000000000001" customHeight="1" x14ac:dyDescent="0.3">
      <c r="A31" s="25" t="s">
        <v>74</v>
      </c>
      <c r="B31" s="99">
        <v>12000</v>
      </c>
      <c r="C31" s="129" t="s">
        <v>30</v>
      </c>
      <c r="D31" s="130"/>
      <c r="E31" s="130" t="s">
        <v>31</v>
      </c>
      <c r="F31" s="131"/>
    </row>
    <row r="32" spans="1:7" ht="20.100000000000001" customHeight="1" x14ac:dyDescent="0.3">
      <c r="A32" s="27" t="s">
        <v>75</v>
      </c>
      <c r="B32" s="114">
        <v>6</v>
      </c>
      <c r="C32" s="132">
        <v>0.99299999999999999</v>
      </c>
      <c r="D32" s="133"/>
      <c r="E32" s="134">
        <f>POWER(C32,2)</f>
        <v>0.98604899999999995</v>
      </c>
      <c r="F32" s="13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3" t="s">
        <v>35</v>
      </c>
      <c r="B36" s="123"/>
      <c r="C36" s="123"/>
      <c r="D36" s="123"/>
      <c r="E36" s="123"/>
      <c r="F36" s="123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4" t="s">
        <v>42</v>
      </c>
      <c r="B44" s="124"/>
      <c r="C44" s="124"/>
      <c r="D44" s="124"/>
      <c r="E44" s="124"/>
      <c r="F44" s="124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1</v>
      </c>
      <c r="B47" s="111">
        <v>1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6.34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100</v>
      </c>
      <c r="C59" s="60">
        <v>1909</v>
      </c>
      <c r="D59" s="61">
        <f>LN(C59)</f>
        <v>7.5543348237257479</v>
      </c>
      <c r="E59" s="61">
        <f>(D59-$B$54)/$B$55</f>
        <v>-7.8852910631542086</v>
      </c>
      <c r="F59" s="62">
        <f>EXP(E59)*10000</f>
        <v>3.7623708685015025</v>
      </c>
      <c r="G59" s="63"/>
      <c r="H59" s="63"/>
      <c r="I59" s="63"/>
    </row>
    <row r="60" spans="1:9" s="64" customFormat="1" ht="27" customHeight="1" x14ac:dyDescent="0.25">
      <c r="A60" s="65"/>
      <c r="B60" s="66">
        <v>100</v>
      </c>
      <c r="C60" s="67">
        <v>1894</v>
      </c>
      <c r="D60" s="68">
        <f>LN(C60)</f>
        <v>7.5464462737460236</v>
      </c>
      <c r="E60" s="68">
        <f>(D60-$B$54)/$B$55</f>
        <v>-7.8340667126365178</v>
      </c>
      <c r="F60" s="69">
        <f>EXP(E60)*10000</f>
        <v>3.9601173526689823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3.8612441105852424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5.5780182581110773E-3</v>
      </c>
      <c r="G62" s="9"/>
      <c r="H62" s="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</v>
      </c>
      <c r="G64" s="9"/>
      <c r="H64" s="9"/>
    </row>
    <row r="65" spans="1:9" ht="25.5" customHeight="1" x14ac:dyDescent="0.3">
      <c r="E65" s="71" t="s">
        <v>61</v>
      </c>
      <c r="F65" s="75">
        <f>F64*F61</f>
        <v>3.8612441105852424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22">
        <f>F65</f>
        <v>3.8612441105852424</v>
      </c>
      <c r="E68" s="122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76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9" zoomScale="80" zoomScaleNormal="85" workbookViewId="0">
      <selection activeCell="A74" sqref="A74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43201</v>
      </c>
    </row>
    <row r="19" spans="1:6" ht="15.95" customHeight="1" x14ac:dyDescent="0.3">
      <c r="A19" s="74" t="s">
        <v>15</v>
      </c>
      <c r="B19" s="6">
        <v>43201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5" t="s">
        <v>27</v>
      </c>
      <c r="B30" s="126"/>
      <c r="C30" s="127" t="s">
        <v>28</v>
      </c>
      <c r="D30" s="127"/>
      <c r="E30" s="127"/>
      <c r="F30" s="128"/>
    </row>
    <row r="31" spans="1:6" ht="20.100000000000001" customHeight="1" x14ac:dyDescent="0.3">
      <c r="A31" s="25" t="s">
        <v>74</v>
      </c>
      <c r="B31" s="99">
        <v>12000</v>
      </c>
      <c r="C31" s="129" t="s">
        <v>30</v>
      </c>
      <c r="D31" s="130"/>
      <c r="E31" s="130" t="s">
        <v>31</v>
      </c>
      <c r="F31" s="131"/>
    </row>
    <row r="32" spans="1:6" ht="20.100000000000001" customHeight="1" x14ac:dyDescent="0.3">
      <c r="A32" s="27" t="s">
        <v>75</v>
      </c>
      <c r="B32" s="114">
        <v>6</v>
      </c>
      <c r="C32" s="132">
        <v>0.99</v>
      </c>
      <c r="D32" s="133"/>
      <c r="E32" s="134">
        <f>POWER(C32,2)</f>
        <v>0.98009999999999997</v>
      </c>
      <c r="F32" s="135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3" t="s">
        <v>35</v>
      </c>
      <c r="B36" s="123"/>
      <c r="C36" s="123"/>
      <c r="D36" s="123"/>
      <c r="E36" s="123"/>
      <c r="F36" s="123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4" t="s">
        <v>42</v>
      </c>
      <c r="B44" s="124"/>
      <c r="C44" s="124"/>
      <c r="D44" s="124"/>
      <c r="E44" s="124"/>
      <c r="F44" s="124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6.36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-0.14799999999999999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2413</v>
      </c>
      <c r="D59" s="61">
        <f>LN(C59)</f>
        <v>7.7886260656250315</v>
      </c>
      <c r="E59" s="61">
        <f>(D59-$B$54)/$B$55</f>
        <v>-9.6528788217907522</v>
      </c>
      <c r="F59" s="62">
        <f>EXP(E59)*10000</f>
        <v>0.6424036401924077</v>
      </c>
    </row>
    <row r="60" spans="1:9" s="80" customFormat="1" ht="27" customHeight="1" thickBot="1" x14ac:dyDescent="0.3">
      <c r="A60" s="65"/>
      <c r="B60" s="66">
        <v>100</v>
      </c>
      <c r="C60" s="67">
        <v>2417</v>
      </c>
      <c r="D60" s="68">
        <f>LN(C60)</f>
        <v>7.7902823807034833</v>
      </c>
      <c r="E60" s="68">
        <f>(D60-$B$54)/$B$55</f>
        <v>-9.6640701398883984</v>
      </c>
      <c r="F60" s="69">
        <f>EXP(E60)*10000</f>
        <v>0.63525437616951719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0.63882900818096244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1.1711913560025632E-3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B47/A47*D47/C47</f>
        <v>5</v>
      </c>
      <c r="H64" s="89"/>
    </row>
    <row r="65" spans="1:9" ht="25.5" customHeight="1" x14ac:dyDescent="0.3">
      <c r="E65" s="76" t="s">
        <v>61</v>
      </c>
      <c r="F65" s="75">
        <f>F64*F61</f>
        <v>3.1941450409048122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6">
        <f>F65</f>
        <v>3.1941450409048122</v>
      </c>
      <c r="E68" s="136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A69" sqref="A69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43201</v>
      </c>
    </row>
    <row r="19" spans="1:6" ht="15.95" customHeight="1" x14ac:dyDescent="0.3">
      <c r="A19" s="74" t="s">
        <v>15</v>
      </c>
      <c r="B19" s="6">
        <v>43201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9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5" t="s">
        <v>27</v>
      </c>
      <c r="B30" s="126"/>
      <c r="C30" s="127" t="s">
        <v>28</v>
      </c>
      <c r="D30" s="127"/>
      <c r="E30" s="127"/>
      <c r="F30" s="128"/>
    </row>
    <row r="31" spans="1:6" ht="20.100000000000001" customHeight="1" x14ac:dyDescent="0.3">
      <c r="A31" s="25" t="s">
        <v>74</v>
      </c>
      <c r="B31" s="99">
        <v>12000</v>
      </c>
      <c r="C31" s="129" t="s">
        <v>30</v>
      </c>
      <c r="D31" s="130"/>
      <c r="E31" s="130" t="s">
        <v>31</v>
      </c>
      <c r="F31" s="131"/>
    </row>
    <row r="32" spans="1:6" ht="20.100000000000001" customHeight="1" x14ac:dyDescent="0.3">
      <c r="A32" s="27" t="s">
        <v>75</v>
      </c>
      <c r="B32" s="114">
        <v>6</v>
      </c>
      <c r="C32" s="132">
        <v>0.99</v>
      </c>
      <c r="D32" s="133"/>
      <c r="E32" s="134">
        <f>POWER(C32,2)</f>
        <v>0.98009999999999997</v>
      </c>
      <c r="F32" s="135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3" t="s">
        <v>35</v>
      </c>
      <c r="B36" s="123"/>
      <c r="C36" s="123"/>
      <c r="D36" s="123"/>
      <c r="E36" s="123"/>
      <c r="F36" s="123"/>
    </row>
    <row r="37" spans="1:9" ht="20.100000000000001" customHeight="1" x14ac:dyDescent="0.3">
      <c r="A37" s="120"/>
      <c r="B37" s="120"/>
      <c r="C37" s="120"/>
      <c r="D37" s="120"/>
      <c r="E37" s="120"/>
      <c r="F37" s="120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4" t="s">
        <v>42</v>
      </c>
      <c r="B44" s="124"/>
      <c r="C44" s="124"/>
      <c r="D44" s="124"/>
      <c r="E44" s="124"/>
      <c r="F44" s="124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400</v>
      </c>
      <c r="D47" s="111">
        <v>2000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6.36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-0.14799999999999999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3009</v>
      </c>
      <c r="D59" s="61">
        <f>LN(C59)</f>
        <v>8.009363076630045</v>
      </c>
      <c r="E59" s="61">
        <f>(D59-$B$54)/$B$55</f>
        <v>-11.144345112365167</v>
      </c>
      <c r="F59" s="62">
        <f>EXP(E59)*10000</f>
        <v>0.1445680800180183</v>
      </c>
    </row>
    <row r="60" spans="1:9" s="80" customFormat="1" ht="27" customHeight="1" thickBot="1" x14ac:dyDescent="0.3">
      <c r="A60" s="65"/>
      <c r="B60" s="66">
        <v>100</v>
      </c>
      <c r="C60" s="67">
        <v>2994</v>
      </c>
      <c r="D60" s="68">
        <f>LN(C60)</f>
        <v>8.0043655649795742</v>
      </c>
      <c r="E60" s="68">
        <f>(D60-$B$54)/$B$55</f>
        <v>-11.110578141753878</v>
      </c>
      <c r="F60" s="69">
        <f>EXP(E60)*10000</f>
        <v>0.14953306055284829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0.14705057028543328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3.533767022421527E-3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8">
        <f>B47/A47*D47/C47</f>
        <v>25</v>
      </c>
      <c r="H64" s="89"/>
    </row>
    <row r="65" spans="1:9" ht="25.5" customHeight="1" x14ac:dyDescent="0.3">
      <c r="E65" s="76" t="s">
        <v>61</v>
      </c>
      <c r="F65" s="75">
        <f>F64*F61</f>
        <v>3.6762642571358319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6">
        <f>F65</f>
        <v>3.6762642571358319</v>
      </c>
      <c r="E68" s="136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3" zoomScale="80" zoomScaleNormal="85" workbookViewId="0">
      <selection activeCell="C61" sqref="C61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>
        <v>43199</v>
      </c>
    </row>
    <row r="19" spans="1:6" ht="15.95" customHeight="1" x14ac:dyDescent="0.3">
      <c r="A19" s="74" t="s">
        <v>15</v>
      </c>
      <c r="B19" s="6">
        <v>43199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9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/>
      <c r="C23" s="74" t="s">
        <v>73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/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5" t="s">
        <v>27</v>
      </c>
      <c r="B30" s="126"/>
      <c r="C30" s="127" t="s">
        <v>28</v>
      </c>
      <c r="D30" s="127"/>
      <c r="E30" s="127"/>
      <c r="F30" s="128"/>
    </row>
    <row r="31" spans="1:6" ht="20.100000000000001" customHeight="1" x14ac:dyDescent="0.3">
      <c r="A31" s="25" t="s">
        <v>74</v>
      </c>
      <c r="B31" s="99">
        <v>12000</v>
      </c>
      <c r="C31" s="129" t="s">
        <v>30</v>
      </c>
      <c r="D31" s="130"/>
      <c r="E31" s="130" t="s">
        <v>31</v>
      </c>
      <c r="F31" s="131"/>
    </row>
    <row r="32" spans="1:6" ht="20.100000000000001" customHeight="1" x14ac:dyDescent="0.3">
      <c r="A32" s="27" t="s">
        <v>75</v>
      </c>
      <c r="B32" s="114">
        <v>6</v>
      </c>
      <c r="C32" s="132">
        <v>0.99299999999999999</v>
      </c>
      <c r="D32" s="133"/>
      <c r="E32" s="134">
        <f>POWER(C32,2)</f>
        <v>0.98604899999999995</v>
      </c>
      <c r="F32" s="135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3" t="s">
        <v>35</v>
      </c>
      <c r="B36" s="123"/>
      <c r="C36" s="123"/>
      <c r="D36" s="123"/>
      <c r="E36" s="123"/>
      <c r="F36" s="123"/>
    </row>
    <row r="37" spans="1:9" ht="20.100000000000001" customHeight="1" x14ac:dyDescent="0.3">
      <c r="A37" s="120"/>
      <c r="B37" s="120"/>
      <c r="C37" s="120"/>
      <c r="D37" s="120"/>
      <c r="E37" s="120"/>
      <c r="F37" s="120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4" t="s">
        <v>42</v>
      </c>
      <c r="B44" s="124"/>
      <c r="C44" s="124"/>
      <c r="D44" s="124"/>
      <c r="E44" s="124"/>
      <c r="F44" s="124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400</v>
      </c>
      <c r="B47" s="111">
        <v>2000</v>
      </c>
      <c r="C47" s="103">
        <v>400</v>
      </c>
      <c r="D47" s="111">
        <v>2000</v>
      </c>
      <c r="E47" s="94">
        <v>400</v>
      </c>
      <c r="F47" s="92">
        <v>2000</v>
      </c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100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100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6.34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100</v>
      </c>
      <c r="C59" s="60">
        <v>4034</v>
      </c>
      <c r="D59" s="61">
        <f>LN(C59)</f>
        <v>8.3025137185141578</v>
      </c>
      <c r="E59" s="61">
        <f>(D59-$B$54)/$B$55</f>
        <v>-12.743595574767259</v>
      </c>
      <c r="F59" s="62">
        <f>EXP(E59)*10000</f>
        <v>2.9209677517287272E-2</v>
      </c>
    </row>
    <row r="60" spans="1:9" s="80" customFormat="1" ht="27" customHeight="1" thickBot="1" x14ac:dyDescent="0.3">
      <c r="A60" s="65"/>
      <c r="B60" s="66">
        <v>100</v>
      </c>
      <c r="C60" s="67">
        <v>3929</v>
      </c>
      <c r="D60" s="68">
        <f>LN(C60)</f>
        <v>8.2761402195584601</v>
      </c>
      <c r="E60" s="68">
        <f>(D60-$B$54)/$B$55</f>
        <v>-12.57233908804195</v>
      </c>
      <c r="F60" s="69">
        <f>EXP(E60)*10000</f>
        <v>3.4665902359786616E-2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3.1937789938536944E-2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1.8647799076877431E-2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8">
        <f>B47/A47*D47/C47*F47/E47</f>
        <v>125</v>
      </c>
      <c r="H64" s="89"/>
    </row>
    <row r="65" spans="1:9" ht="25.5" customHeight="1" x14ac:dyDescent="0.3">
      <c r="E65" s="76" t="s">
        <v>61</v>
      </c>
      <c r="F65" s="75">
        <f>F64*F61</f>
        <v>3.9922237423171181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22">
        <f>F65</f>
        <v>3.9922237423171181</v>
      </c>
      <c r="E68" s="122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76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NDQE201803370 / Bacterial Endotoxin / Download 2  /  Analyst - Duncan Oluoch /  Date 09-04-2018 &amp;RPage &amp;P of &amp;N</oddFooter>
  </headerFooter>
  <colBreaks count="1" manualBreakCount="1">
    <brk id="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topLeftCell="A10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5" t="s">
        <v>27</v>
      </c>
      <c r="B30" s="126"/>
      <c r="C30" s="127" t="s">
        <v>28</v>
      </c>
      <c r="D30" s="127"/>
      <c r="E30" s="127"/>
      <c r="F30" s="128"/>
    </row>
    <row r="31" spans="1:7" ht="20.100000000000001" customHeight="1" x14ac:dyDescent="0.3">
      <c r="A31" s="22"/>
      <c r="B31" s="23"/>
      <c r="C31" s="129" t="s">
        <v>30</v>
      </c>
      <c r="D31" s="130"/>
      <c r="E31" s="130" t="s">
        <v>31</v>
      </c>
      <c r="F31" s="131"/>
    </row>
    <row r="32" spans="1:7" ht="20.100000000000001" customHeight="1" x14ac:dyDescent="0.3">
      <c r="A32" s="25" t="s">
        <v>29</v>
      </c>
      <c r="B32" s="26" t="s">
        <v>72</v>
      </c>
      <c r="C32" s="132">
        <v>-0.999</v>
      </c>
      <c r="D32" s="133"/>
      <c r="E32" s="138">
        <v>0.998</v>
      </c>
      <c r="F32" s="139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1" t="s">
        <v>57</v>
      </c>
      <c r="E48" s="12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1" t="s">
        <v>59</v>
      </c>
      <c r="E50" s="12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7">
        <f>F52*5/500</f>
        <v>4.3190433674064307E-7</v>
      </c>
      <c r="E55" s="137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As Is</vt:lpstr>
      <vt:lpstr>Dil 1</vt:lpstr>
      <vt:lpstr>Dil 2</vt:lpstr>
      <vt:lpstr>Dil 3</vt:lpstr>
      <vt:lpstr>C</vt:lpstr>
      <vt:lpstr>'As Is'!Print_Area</vt:lpstr>
      <vt:lpstr>'C'!Print_Area</vt:lpstr>
      <vt:lpstr>'Dil 1'!Print_Area</vt:lpstr>
      <vt:lpstr>'Dil 2'!Print_Area</vt:lpstr>
      <vt:lpstr>'Dil 3'!Print_Area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2018-04-12T06:36:59Z</cp:lastPrinted>
  <dcterms:created xsi:type="dcterms:W3CDTF">2014-04-25T13:22:50Z</dcterms:created>
  <dcterms:modified xsi:type="dcterms:W3CDTF">2018-04-12T06:47:15Z</dcterms:modified>
  <cp:category/>
</cp:coreProperties>
</file>