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o\OneDrive\Desktop\jho-OpenTorque\"/>
    </mc:Choice>
  </mc:AlternateContent>
  <xr:revisionPtr revIDLastSave="0" documentId="13_ncr:1_{83ED8E55-5527-4F1D-A120-1B0D9D7D5378}" xr6:coauthVersionLast="47" xr6:coauthVersionMax="47" xr10:uidLastSave="{00000000-0000-0000-0000-000000000000}"/>
  <bookViews>
    <workbookView xWindow="2595" yWindow="6390" windowWidth="21600" windowHeight="11385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2" l="1"/>
  <c r="F14" i="2"/>
  <c r="F10" i="2"/>
  <c r="F11" i="2"/>
  <c r="F12" i="2"/>
  <c r="F13" i="2"/>
  <c r="F15" i="2"/>
  <c r="F16" i="2"/>
  <c r="F17" i="2"/>
  <c r="F18" i="2"/>
  <c r="F19" i="2"/>
  <c r="F20" i="2"/>
  <c r="F22" i="2"/>
  <c r="F23" i="2"/>
  <c r="H5" i="2" l="1" a="1"/>
  <c r="H5" i="2" s="1"/>
  <c r="F45" i="2"/>
  <c r="F44" i="2"/>
  <c r="F43" i="2"/>
  <c r="F42" i="2"/>
  <c r="F41" i="2"/>
  <c r="F40" i="2"/>
  <c r="F39" i="2"/>
  <c r="F38" i="2"/>
  <c r="F37" i="2"/>
  <c r="F36" i="2"/>
  <c r="F34" i="2"/>
  <c r="F33" i="2"/>
  <c r="F32" i="2"/>
  <c r="F31" i="2"/>
  <c r="F30" i="2"/>
  <c r="F29" i="2"/>
  <c r="F28" i="2"/>
  <c r="F27" i="2"/>
  <c r="F26" i="2"/>
  <c r="F25" i="2"/>
  <c r="F46" i="2" l="1"/>
  <c r="F35" i="2"/>
  <c r="H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<sst xmlns="http://schemas.openxmlformats.org/spreadsheetml/2006/main" count="71" uniqueCount="54">
  <si>
    <t>Quantity</t>
  </si>
  <si>
    <t>Notes</t>
  </si>
  <si>
    <t>Link</t>
  </si>
  <si>
    <t>Requisition total</t>
  </si>
  <si>
    <t>Vendor Name</t>
  </si>
  <si>
    <t>Item Type</t>
  </si>
  <si>
    <t>Cost Per Unit</t>
  </si>
  <si>
    <t>Total Cost</t>
  </si>
  <si>
    <t xml:space="preserve">Number </t>
  </si>
  <si>
    <t>Fund</t>
  </si>
  <si>
    <t>Org</t>
  </si>
  <si>
    <t>Sub-Account</t>
  </si>
  <si>
    <t>Requester Name</t>
  </si>
  <si>
    <t>Split</t>
  </si>
  <si>
    <t xml:space="preserve">Funding Total </t>
  </si>
  <si>
    <t>Purchase Request Form</t>
  </si>
  <si>
    <t>Chair Approval</t>
  </si>
  <si>
    <t>Dean Approval</t>
  </si>
  <si>
    <t>Jonathan Ho</t>
  </si>
  <si>
    <t>McMaster</t>
  </si>
  <si>
    <t>Amazon</t>
  </si>
  <si>
    <t>Odrive</t>
  </si>
  <si>
    <t>ODrive S1</t>
  </si>
  <si>
    <t>https://odriverobotics.com/shop/odrive-s1</t>
  </si>
  <si>
    <t>ODrive</t>
  </si>
  <si>
    <t>Enclosure for ODrive S1</t>
  </si>
  <si>
    <t>https://odriverobotics.com/shop/enclosure-for-odrive-s1</t>
  </si>
  <si>
    <t>Harness Build Kit For ODrive S1</t>
  </si>
  <si>
    <t>https://odriverobotics.com/shop/harness-build-kit-for-odrive-s1</t>
  </si>
  <si>
    <t>Heat Spreader Plate for ODrive S1</t>
  </si>
  <si>
    <t>https://odriverobotics.com/shop/heat-spreader-plate-for-odrive-s1</t>
  </si>
  <si>
    <t>6902-2RS Deep Groove Ball Bearing</t>
  </si>
  <si>
    <t>https://www.amazon.com/6902-2RS-Bearing-15x28x7mm-61902RS-Bearings/dp/B08L7SS7P3/ref=sr_1_1?keywords=ball+bearing+15+28&amp;qid=1638650318&amp;sr=8-1</t>
  </si>
  <si>
    <t>6814-2RS Deep Groove Ball Bearing</t>
  </si>
  <si>
    <t>https://www.amazon.com/Bettomshin-6814-2RS-Bearing-70x90x10mm-Bearings/dp/B08XNCGNX4/ref=sr_1_3?keywords=ball%2Bbearing%2B70%2B90&amp;qid=1638650190&amp;rnid=2941120011&amp;s=industrial&amp;sr=1-3&amp;th=1</t>
  </si>
  <si>
    <t>Alloy Steel Socket Head Screw, Black-Oxide, M3 x 0.5 mm Thread, 20 mm Long</t>
  </si>
  <si>
    <t>https://www.mcmaster.com/91290A123/</t>
  </si>
  <si>
    <t>Black-Oxide Steel Hex Nut, Medium-Strength, Class 8, M3 x 0.5 mm Thread</t>
  </si>
  <si>
    <t>https://www.mcmaster.com/90593A001/</t>
  </si>
  <si>
    <t>Black-Oxide Alloy Steel Hex Drive Flat Head Screw, 90 Degree Countersink, M3 x 0.50 mm Thread, 20 mm Long</t>
  </si>
  <si>
    <t>https://www.mcmaster.com/91294A136/</t>
  </si>
  <si>
    <t>Black-Oxide Alloy Steel Hex Drive Flat Head Screw, 90 Degree Countersink, M3 x 0.50 mm Thread, 10 mm Long</t>
  </si>
  <si>
    <t>https://www.mcmaster.com/91294A130/</t>
  </si>
  <si>
    <t>Alloy Steel Socket Head Screw, Black-Oxide, M4 x 0.7 mm Thread, 20 mm Long</t>
  </si>
  <si>
    <t>https://www.mcmaster.com/91290A168/</t>
  </si>
  <si>
    <t>Black-Oxide Steel Hex Nut, Medium-Strength, Class 8, M4 x 0.7 mm Thread</t>
  </si>
  <si>
    <t>https://www.mcmaster.com/90593A003/</t>
  </si>
  <si>
    <t>https://odriverobotics.com/shop/m8325s</t>
  </si>
  <si>
    <t>Motor with encoder magnet - M8325s 100KV</t>
  </si>
  <si>
    <t>https://www.mcmaster.com/91290A115/</t>
  </si>
  <si>
    <t>Alloy Steel Socket Head Screw, Black-Oxide, M3 x 0.5 mm Thread, 10 mm Long</t>
  </si>
  <si>
    <t>Date: 5/1/2024</t>
  </si>
  <si>
    <t>Select "3D-Printed Cover" and Black</t>
  </si>
  <si>
    <t>Select "Screw Terminals"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</si>
</sst>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6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4" fontId="10" fillId="2" borderId="2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1" applyFont="1" applyFill="1" applyBorder="1" applyAlignment="1"/>
    <xf numFmtId="0" fontId="12" fillId="0" borderId="0" xfId="1" applyFont="1" applyAlignment="1"/>
    <xf numFmtId="14" fontId="8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2" borderId="0" xfId="0" applyNumberFormat="1" applyFont="1" applyFill="1" applyAlignment="1">
      <alignment horizontal="center"/>
    </xf>
    <xf numFmtId="164" fontId="10" fillId="2" borderId="4" xfId="0" applyNumberFormat="1" applyFont="1" applyFill="1" applyBorder="1" applyAlignment="1">
      <alignment horizontal="center"/>
    </xf>
    <xf numFmtId="0" fontId="11" fillId="2" borderId="0" xfId="0" applyFont="1" applyFill="1"/>
    <xf numFmtId="0" fontId="12" fillId="2" borderId="0" xfId="0" applyFont="1" applyFill="1"/>
    <xf numFmtId="0" fontId="12" fillId="2" borderId="0" xfId="0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64" fontId="12" fillId="2" borderId="0" xfId="0" applyNumberFormat="1" applyFont="1" applyFill="1"/>
    <xf numFmtId="164" fontId="10" fillId="2" borderId="1" xfId="0" applyNumberFormat="1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164" fontId="12" fillId="0" borderId="0" xfId="0" applyNumberFormat="1" applyFont="1" applyAlignment="1">
      <alignment horizontal="right"/>
    </xf>
    <xf numFmtId="0" fontId="1" fillId="0" borderId="0" xfId="1" applyAlignment="1"/>
    <xf numFmtId="164" fontId="11" fillId="0" borderId="0" xfId="0" applyNumberFormat="1" applyFont="1" applyAlignment="1">
      <alignment horizontal="right"/>
    </xf>
    <xf numFmtId="0" fontId="12" fillId="0" borderId="0" xfId="0" applyFont="1" applyAlignment="1"/>
  </cellXfs>
  <cellStyles count="2">
    <cellStyle name="Hyperlink" xfId="1" builtinId="8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alignment vertical="bottom" textRotation="0" wrapText="0" indent="0" justifyLastLine="0" shrinkToFit="0" readingOrder="0"/>
      <border outline="0">
        <right style="thin">
          <color theme="1"/>
        </right>
      </border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alignment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alignment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strike val="0"/>
        <outline val="0"/>
        <shadow val="0"/>
        <u val="none"/>
        <vertAlign val="baseline"/>
        <sz val="15"/>
        <name val="Calibri"/>
        <family val="2"/>
        <scheme val="minor"/>
      </font>
      <alignment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63C7175A-29BE-4617-AA06-A015ABD085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96A39F-8FA4-44ED-A17A-6FA85D9B9C27}" name="Table5" displayName="Table5" ref="A9:H46" insertRowShift="1" totalsRowShown="0" headerRowDxfId="41" dataDxfId="39" headerRowBorderDxfId="40" tableBorderDxfId="38">
  <autoFilter ref="A9:H46" xr:uid="{7996A39F-8FA4-44ED-A17A-6FA85D9B9C27}"/>
  <tableColumns count="8">
    <tableColumn id="15" xr3:uid="{5CF39C73-380F-45D2-B314-B219FDAB5DCF}" name="Number " dataDxfId="37"/>
    <tableColumn id="1" xr3:uid="{B8CE3250-3FFE-4206-9F4A-3ED795787F49}" name="Vendor Name" dataDxfId="36"/>
    <tableColumn id="2" xr3:uid="{E45C36A9-6101-42A1-A0CB-E3DAFDB59E8B}" name="Item Type" dataDxfId="35"/>
    <tableColumn id="3" xr3:uid="{A6B2193B-885C-43DE-85F2-F5C5CF7182FB}" name="Quantity" dataDxfId="34"/>
    <tableColumn id="4" xr3:uid="{16907F88-6137-454B-BF4C-02EF778E19AA}" name="Cost Per Unit" dataDxfId="33"/>
    <tableColumn id="5" xr3:uid="{DFFB4344-4219-4C03-B082-617688138461}" name="Total Cost" dataDxfId="32"/>
    <tableColumn id="6" xr3:uid="{F7EFE9AC-5EB3-485B-818A-CA1E288AEA99}" name="Notes" dataDxfId="31"/>
    <tableColumn id="7" xr3:uid="{3983C875-B5E8-4EBB-9487-31975B69077F}" name="Link" dataDxfId="3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912F55-9A0D-4916-B330-F4C46E1AE3C1}" name="Table26" displayName="Table26" ref="C4:H5" totalsRowShown="0" headerRowDxfId="29" dataDxfId="27" headerRowBorderDxfId="28" tableBorderDxfId="26">
  <autoFilter ref="C4:H5" xr:uid="{63912F55-9A0D-4916-B330-F4C46E1AE3C1}"/>
  <tableColumns count="6">
    <tableColumn id="5" xr3:uid="{01E55BCD-4936-4F0E-B5F1-BCC100610D2D}" name="Dean Approval" dataDxfId="25"/>
    <tableColumn id="1" xr3:uid="{713228E9-AEF2-4115-8AC1-7AF7E267CFDE}" name="Fund" dataDxfId="24"/>
    <tableColumn id="2" xr3:uid="{C34E3370-3411-4749-ACB7-DC9DBED644C0}" name="Org" dataDxfId="23"/>
    <tableColumn id="3" xr3:uid="{0204CAF3-3DD0-4A90-B60E-5A1F57734D7E}" name="Sub-Account" dataDxfId="22"/>
    <tableColumn id="6" xr3:uid="{0EEE2887-6B8E-44A0-8C2B-40E15589E1C6}" name="Split" dataDxfId="21"/>
    <tableColumn id="7" xr3:uid="{84CA883C-BEA1-4C57-A6B1-9B546215AF7F}" name="Funding Total " dataDxfId="20">
      <calculatedColumnFormula array="1">Table26[[#This Row],[Split]]+Table2710[Split]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0B2C25-0D50-4D1B-9FF8-4E71F97FAB7B}" name="Table39" displayName="Table39" ref="A4:B5" totalsRowShown="0" headerRowDxfId="19" dataDxfId="17" headerRowBorderDxfId="18">
  <autoFilter ref="A4:B5" xr:uid="{910B2C25-0D50-4D1B-9FF8-4E71F97FAB7B}"/>
  <tableColumns count="2">
    <tableColumn id="1" xr3:uid="{ECB64F8C-6CD2-4AE3-B916-CE3588CAA44C}" name="Requester Name" dataDxfId="16"/>
    <tableColumn id="2" xr3:uid="{FC123BF4-C4D9-46CD-A88E-D992AC45EEA2}" name="Chair Approval" dataDxfId="1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E6CB0B-29FF-43D1-BFCE-173D012E6A60}" name="Table2710" displayName="Table2710" ref="C6:H7" totalsRowShown="0" headerRowDxfId="14" dataDxfId="12" headerRowBorderDxfId="13" tableBorderDxfId="11">
  <autoFilter ref="C6:H7" xr:uid="{D6E6CB0B-29FF-43D1-BFCE-173D012E6A60}"/>
  <tableColumns count="6">
    <tableColumn id="9" xr3:uid="{0EE2AAA6-2AFD-4F3F-AB4E-8E09BD2A82BA}" name="Dean Approval" dataDxfId="10"/>
    <tableColumn id="1" xr3:uid="{97D631A5-83FD-43A0-B9FE-149D32C70854}" name="Fund" dataDxfId="9"/>
    <tableColumn id="2" xr3:uid="{0FE176A2-F4E1-4A08-9676-868E987897FE}" name="Org" dataDxfId="8"/>
    <tableColumn id="3" xr3:uid="{0AFBD3A8-1E8F-4E2D-BF77-DC62B349B12E}" name="Sub-Account" dataDxfId="7"/>
    <tableColumn id="8" xr3:uid="{6F99545E-D8F3-4368-960C-5A1B949F0D5F}" name="Split" dataDxfId="6"/>
    <tableColumn id="10" xr3:uid="{FCD2CE16-5BF4-44BE-988A-63795CC824F9}" name="Requisition total" dataDxfId="5">
      <calculatedColumnFormula>SUM(F24+F35+F46)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E170E26-70A3-4CAE-86FC-8F5077CB7706}" name="Table3811" displayName="Table3811" ref="A6:B8" totalsRowShown="0" headerRowDxfId="4" dataDxfId="2" headerRowBorderDxfId="3">
  <autoFilter ref="A6:B8" xr:uid="{3E170E26-70A3-4CAE-86FC-8F5077CB7706}"/>
  <tableColumns count="2">
    <tableColumn id="1" xr3:uid="{C6BD5F3D-980C-4310-A252-46C73B839AB5}" name="Requester Name" dataDxfId="1"/>
    <tableColumn id="2" xr3:uid="{6EDFA16E-D743-4AD9-931D-8C4551DC9673}" name="Chair Approval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0593A003/" TargetMode="External"/><Relationship Id="rId13" Type="http://schemas.openxmlformats.org/officeDocument/2006/relationships/hyperlink" Target="https://odriverobotics.com/shop/m8325s" TargetMode="External"/><Relationship Id="rId18" Type="http://schemas.openxmlformats.org/officeDocument/2006/relationships/table" Target="../tables/table4.xml"/><Relationship Id="rId3" Type="http://schemas.openxmlformats.org/officeDocument/2006/relationships/hyperlink" Target="https://www.mcmaster.com/91290A123/" TargetMode="External"/><Relationship Id="rId7" Type="http://schemas.openxmlformats.org/officeDocument/2006/relationships/hyperlink" Target="https://www.mcmaster.com/91290A168/" TargetMode="External"/><Relationship Id="rId12" Type="http://schemas.openxmlformats.org/officeDocument/2006/relationships/hyperlink" Target="https://odriverobotics.com/shop/heat-spreader-plate-for-odrive-s1" TargetMode="External"/><Relationship Id="rId17" Type="http://schemas.openxmlformats.org/officeDocument/2006/relationships/table" Target="../tables/table3.xml"/><Relationship Id="rId2" Type="http://schemas.openxmlformats.org/officeDocument/2006/relationships/hyperlink" Target="https://www.amazon.com/Bettomshin-6814-2RS-Bearing-70x90x10mm-Bearings/dp/B08XNCGNX4/ref=sr_1_3?keywords=ball%2Bbearing%2B70%2B90&amp;qid=1638650190&amp;rnid=2941120011&amp;s=industrial&amp;sr=1-3&amp;th=1" TargetMode="External"/><Relationship Id="rId16" Type="http://schemas.openxmlformats.org/officeDocument/2006/relationships/table" Target="../tables/table2.xml"/><Relationship Id="rId1" Type="http://schemas.openxmlformats.org/officeDocument/2006/relationships/hyperlink" Target="https://www.amazon.com/6902-2RS-Bearing-15x28x7mm-61902RS-Bearings/dp/B08L7SS7P3/ref=sr_1_1?keywords=ball+bearing+15+28&amp;qid=1638650318&amp;sr=8-1" TargetMode="External"/><Relationship Id="rId6" Type="http://schemas.openxmlformats.org/officeDocument/2006/relationships/hyperlink" Target="https://www.mcmaster.com/91294A130/" TargetMode="External"/><Relationship Id="rId11" Type="http://schemas.openxmlformats.org/officeDocument/2006/relationships/hyperlink" Target="https://odriverobotics.com/shop/harness-build-kit-for-odrive-s1" TargetMode="External"/><Relationship Id="rId5" Type="http://schemas.openxmlformats.org/officeDocument/2006/relationships/hyperlink" Target="https://www.mcmaster.com/91294A136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odriverobotics.com/shop/enclosure-for-odrive-s1" TargetMode="External"/><Relationship Id="rId19" Type="http://schemas.openxmlformats.org/officeDocument/2006/relationships/table" Target="../tables/table5.xml"/><Relationship Id="rId4" Type="http://schemas.openxmlformats.org/officeDocument/2006/relationships/hyperlink" Target="https://www.mcmaster.com/90593A001/" TargetMode="External"/><Relationship Id="rId9" Type="http://schemas.openxmlformats.org/officeDocument/2006/relationships/hyperlink" Target="https://odriverobotics.com/shop/odrive-s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F5E0-BB6F-4EC2-9323-12F647132862}">
  <dimension ref="A1:V47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26.140625" style="3" customWidth="1"/>
    <col min="2" max="2" width="29.7109375" bestFit="1" customWidth="1"/>
    <col min="3" max="3" width="136" style="1" bestFit="1" customWidth="1"/>
    <col min="4" max="4" width="16.7109375" style="2" bestFit="1" customWidth="1"/>
    <col min="5" max="5" width="21.7109375" style="2" bestFit="1" customWidth="1"/>
    <col min="6" max="6" width="18" bestFit="1" customWidth="1"/>
    <col min="7" max="7" width="62.42578125" bestFit="1" customWidth="1"/>
    <col min="8" max="8" width="48.5703125" customWidth="1"/>
    <col min="9" max="9" width="21.7109375" bestFit="1" customWidth="1"/>
    <col min="10" max="10" width="9" bestFit="1" customWidth="1"/>
  </cols>
  <sheetData>
    <row r="1" spans="1:22" ht="33.75" x14ac:dyDescent="0.5">
      <c r="A1" s="4" t="s">
        <v>15</v>
      </c>
    </row>
    <row r="2" spans="1:22" s="25" customFormat="1" ht="33.75" x14ac:dyDescent="0.5">
      <c r="A2" s="24" t="s">
        <v>51</v>
      </c>
      <c r="C2" s="26"/>
      <c r="D2" s="27"/>
      <c r="E2" s="2"/>
    </row>
    <row r="4" spans="1:22" ht="20.25" thickBot="1" x14ac:dyDescent="0.35">
      <c r="A4" s="12" t="s">
        <v>12</v>
      </c>
      <c r="B4" s="12" t="s">
        <v>16</v>
      </c>
      <c r="C4" s="13" t="s">
        <v>17</v>
      </c>
      <c r="D4" s="12" t="s">
        <v>9</v>
      </c>
      <c r="E4" s="39" t="s">
        <v>10</v>
      </c>
      <c r="F4" s="12" t="s">
        <v>11</v>
      </c>
      <c r="G4" s="13" t="s">
        <v>13</v>
      </c>
      <c r="H4" s="13" t="s">
        <v>14</v>
      </c>
    </row>
    <row r="5" spans="1:22" ht="20.25" thickBot="1" x14ac:dyDescent="0.35">
      <c r="A5" s="29" t="s">
        <v>18</v>
      </c>
      <c r="B5" s="29"/>
      <c r="C5" s="29"/>
      <c r="D5" s="29"/>
      <c r="E5" s="30"/>
      <c r="F5" s="29"/>
      <c r="G5" s="30"/>
      <c r="H5" s="31" cm="1">
        <f t="array" ref="H5">Table26[[#This Row],[Split]]+Table2710[Split]</f>
        <v>0</v>
      </c>
    </row>
    <row r="6" spans="1:22" ht="20.25" thickBot="1" x14ac:dyDescent="0.35">
      <c r="A6" s="12" t="s">
        <v>12</v>
      </c>
      <c r="B6" s="12" t="s">
        <v>16</v>
      </c>
      <c r="C6" s="13" t="s">
        <v>17</v>
      </c>
      <c r="D6" s="12" t="s">
        <v>9</v>
      </c>
      <c r="E6" s="39" t="s">
        <v>10</v>
      </c>
      <c r="F6" s="12" t="s">
        <v>11</v>
      </c>
      <c r="G6" s="13" t="s">
        <v>13</v>
      </c>
      <c r="H6" s="28" t="s">
        <v>3</v>
      </c>
      <c r="I6" s="14"/>
    </row>
    <row r="7" spans="1:22" ht="20.25" thickBot="1" x14ac:dyDescent="0.35">
      <c r="A7" s="29"/>
      <c r="B7" s="29"/>
      <c r="C7" s="29"/>
      <c r="D7" s="29"/>
      <c r="E7" s="30"/>
      <c r="F7" s="29"/>
      <c r="G7" s="30"/>
      <c r="H7" s="32">
        <f>SUM(F24+F35+F46)</f>
        <v>444.47999999999996</v>
      </c>
      <c r="I7" s="14"/>
    </row>
    <row r="8" spans="1:22" ht="19.5" x14ac:dyDescent="0.3">
      <c r="A8" s="29"/>
      <c r="B8" s="29"/>
      <c r="C8" s="15"/>
      <c r="D8" s="16"/>
      <c r="E8" s="16"/>
      <c r="F8" s="14"/>
      <c r="G8" s="14"/>
      <c r="H8" s="14"/>
    </row>
    <row r="9" spans="1:22" ht="20.25" thickBot="1" x14ac:dyDescent="0.35">
      <c r="A9" s="13" t="s">
        <v>8</v>
      </c>
      <c r="B9" s="12" t="s">
        <v>4</v>
      </c>
      <c r="C9" s="13" t="s">
        <v>5</v>
      </c>
      <c r="D9" s="13" t="s">
        <v>0</v>
      </c>
      <c r="E9" s="17" t="s">
        <v>6</v>
      </c>
      <c r="F9" s="17" t="s">
        <v>7</v>
      </c>
      <c r="G9" s="13" t="s">
        <v>1</v>
      </c>
      <c r="H9" s="18" t="s">
        <v>2</v>
      </c>
      <c r="I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9.5" x14ac:dyDescent="0.3">
      <c r="A10" s="15">
        <v>1</v>
      </c>
      <c r="B10" s="14" t="s">
        <v>21</v>
      </c>
      <c r="C10" s="19" t="s">
        <v>22</v>
      </c>
      <c r="D10" s="40">
        <v>1</v>
      </c>
      <c r="E10" s="41">
        <v>149</v>
      </c>
      <c r="F10" s="21">
        <f>Table5[[#This Row],[Cost Per Unit]]*Table5[[#This Row],[Quantity]]</f>
        <v>149</v>
      </c>
      <c r="G10" s="19" t="s">
        <v>53</v>
      </c>
      <c r="H10" s="42" t="s">
        <v>23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9.5" x14ac:dyDescent="0.3">
      <c r="A11" s="15">
        <v>2</v>
      </c>
      <c r="B11" s="14" t="s">
        <v>24</v>
      </c>
      <c r="C11" s="19" t="s">
        <v>25</v>
      </c>
      <c r="D11" s="40">
        <v>1</v>
      </c>
      <c r="E11" s="41">
        <v>9</v>
      </c>
      <c r="F11" s="21">
        <f>Table5[[#This Row],[Cost Per Unit]]*Table5[[#This Row],[Quantity]]</f>
        <v>9</v>
      </c>
      <c r="G11" s="19" t="s">
        <v>52</v>
      </c>
      <c r="H11" s="42" t="s">
        <v>26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9.5" x14ac:dyDescent="0.3">
      <c r="A12" s="15">
        <v>3</v>
      </c>
      <c r="B12" s="14" t="s">
        <v>24</v>
      </c>
      <c r="C12" s="19" t="s">
        <v>27</v>
      </c>
      <c r="D12" s="40">
        <v>1</v>
      </c>
      <c r="E12" s="41">
        <v>9</v>
      </c>
      <c r="F12" s="21">
        <f>Table5[[#This Row],[Cost Per Unit]]*Table5[[#This Row],[Quantity]]</f>
        <v>9</v>
      </c>
      <c r="G12" s="19"/>
      <c r="H12" s="42" t="s">
        <v>28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9.5" x14ac:dyDescent="0.3">
      <c r="A13" s="15">
        <v>4</v>
      </c>
      <c r="B13" s="14" t="s">
        <v>24</v>
      </c>
      <c r="C13" s="19" t="s">
        <v>29</v>
      </c>
      <c r="D13" s="40">
        <v>1</v>
      </c>
      <c r="E13" s="41">
        <v>12</v>
      </c>
      <c r="F13" s="21">
        <f>Table5[[#This Row],[Cost Per Unit]]*Table5[[#This Row],[Quantity]]</f>
        <v>12</v>
      </c>
      <c r="G13" s="19"/>
      <c r="H13" s="42" t="s">
        <v>30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9.5" x14ac:dyDescent="0.3">
      <c r="A14" s="15">
        <v>5</v>
      </c>
      <c r="B14" s="14" t="s">
        <v>24</v>
      </c>
      <c r="C14" s="19" t="s">
        <v>48</v>
      </c>
      <c r="D14" s="40">
        <v>1</v>
      </c>
      <c r="E14" s="41">
        <v>149</v>
      </c>
      <c r="F14" s="21">
        <f>Table5[[#This Row],[Cost Per Unit]]*Table5[[#This Row],[Quantity]]</f>
        <v>149</v>
      </c>
      <c r="G14" s="19"/>
      <c r="H14" s="42" t="s">
        <v>47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9.5" x14ac:dyDescent="0.3">
      <c r="A15" s="15">
        <v>6</v>
      </c>
      <c r="B15" s="14" t="s">
        <v>20</v>
      </c>
      <c r="C15" s="14" t="s">
        <v>31</v>
      </c>
      <c r="D15" s="14">
        <v>1</v>
      </c>
      <c r="E15" s="43">
        <v>13.99</v>
      </c>
      <c r="F15" s="21">
        <f>Table5[[#This Row],[Cost Per Unit]]*Table5[[#This Row],[Quantity]]</f>
        <v>13.99</v>
      </c>
      <c r="G15" s="14"/>
      <c r="H15" s="14" t="s">
        <v>32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9.5" x14ac:dyDescent="0.3">
      <c r="A16" s="15">
        <v>7</v>
      </c>
      <c r="B16" s="14" t="s">
        <v>20</v>
      </c>
      <c r="C16" s="14" t="s">
        <v>33</v>
      </c>
      <c r="D16" s="14">
        <v>2</v>
      </c>
      <c r="E16" s="43">
        <v>12.29</v>
      </c>
      <c r="F16" s="21">
        <f>Table5[[#This Row],[Cost Per Unit]]*Table5[[#This Row],[Quantity]]</f>
        <v>24.58</v>
      </c>
      <c r="G16" s="14"/>
      <c r="H16" s="14" t="s">
        <v>34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9.5" x14ac:dyDescent="0.3">
      <c r="A17" s="15">
        <v>8</v>
      </c>
      <c r="B17" s="14" t="s">
        <v>19</v>
      </c>
      <c r="C17" s="14" t="s">
        <v>35</v>
      </c>
      <c r="D17" s="14">
        <v>1</v>
      </c>
      <c r="E17" s="43">
        <v>13.59</v>
      </c>
      <c r="F17" s="21">
        <f>Table5[[#This Row],[Cost Per Unit]]*Table5[[#This Row],[Quantity]]</f>
        <v>13.59</v>
      </c>
      <c r="G17" s="14"/>
      <c r="H17" s="14" t="s">
        <v>36</v>
      </c>
      <c r="I17" s="9"/>
      <c r="J17" s="9"/>
      <c r="K17" s="9"/>
      <c r="L17" s="9"/>
      <c r="M17" s="8"/>
      <c r="N17" s="8"/>
      <c r="O17" s="10"/>
      <c r="P17" s="8"/>
      <c r="Q17" s="8"/>
      <c r="R17" s="8"/>
      <c r="S17" s="8"/>
      <c r="T17" s="8"/>
      <c r="U17" s="8"/>
      <c r="V17" s="8"/>
    </row>
    <row r="18" spans="1:22" ht="19.5" x14ac:dyDescent="0.3">
      <c r="A18" s="15">
        <v>9</v>
      </c>
      <c r="B18" s="14" t="s">
        <v>19</v>
      </c>
      <c r="C18" s="14" t="s">
        <v>37</v>
      </c>
      <c r="D18" s="14">
        <v>1</v>
      </c>
      <c r="E18" s="43">
        <v>11.38</v>
      </c>
      <c r="F18" s="21">
        <f>Table5[[#This Row],[Cost Per Unit]]*Table5[[#This Row],[Quantity]]</f>
        <v>11.38</v>
      </c>
      <c r="G18" s="14"/>
      <c r="H18" s="14" t="s">
        <v>38</v>
      </c>
      <c r="I18" s="9"/>
      <c r="J18" s="9"/>
      <c r="K18" s="9"/>
      <c r="L18" s="9"/>
      <c r="M18" s="9"/>
      <c r="N18" s="9"/>
      <c r="O18" s="8"/>
      <c r="P18" s="8"/>
      <c r="Q18" s="8"/>
      <c r="R18" s="8"/>
      <c r="S18" s="8"/>
      <c r="T18" s="8"/>
      <c r="U18" s="8"/>
      <c r="V18" s="8"/>
    </row>
    <row r="19" spans="1:22" ht="19.5" x14ac:dyDescent="0.3">
      <c r="A19" s="15">
        <v>10</v>
      </c>
      <c r="B19" s="14" t="s">
        <v>19</v>
      </c>
      <c r="C19" s="14" t="s">
        <v>39</v>
      </c>
      <c r="D19" s="14">
        <v>1</v>
      </c>
      <c r="E19" s="43">
        <v>11.03</v>
      </c>
      <c r="F19" s="21">
        <f>Table5[[#This Row],[Cost Per Unit]]*Table5[[#This Row],[Quantity]]</f>
        <v>11.03</v>
      </c>
      <c r="G19" s="14"/>
      <c r="H19" s="14" t="s">
        <v>40</v>
      </c>
      <c r="I19" s="9"/>
      <c r="J19" s="9"/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9.5" x14ac:dyDescent="0.3">
      <c r="A20" s="15">
        <v>11</v>
      </c>
      <c r="B20" s="14" t="s">
        <v>19</v>
      </c>
      <c r="C20" s="14" t="s">
        <v>41</v>
      </c>
      <c r="D20" s="14">
        <v>1</v>
      </c>
      <c r="E20" s="43">
        <v>6.36</v>
      </c>
      <c r="F20" s="21">
        <f>Table5[[#This Row],[Cost Per Unit]]*Table5[[#This Row],[Quantity]]</f>
        <v>6.36</v>
      </c>
      <c r="G20" s="14"/>
      <c r="H20" s="14" t="s">
        <v>42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9.5" x14ac:dyDescent="0.3">
      <c r="A21" s="15">
        <v>12</v>
      </c>
      <c r="B21" s="14" t="s">
        <v>19</v>
      </c>
      <c r="C21" s="44" t="s">
        <v>50</v>
      </c>
      <c r="D21" s="40">
        <v>1</v>
      </c>
      <c r="E21" s="41">
        <v>9.5399999999999991</v>
      </c>
      <c r="F21" s="21">
        <v>9.5399999999999991</v>
      </c>
      <c r="G21" s="44"/>
      <c r="H21" s="44" t="s">
        <v>49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9.5" x14ac:dyDescent="0.3">
      <c r="A22" s="15">
        <v>13</v>
      </c>
      <c r="B22" s="14" t="s">
        <v>19</v>
      </c>
      <c r="C22" s="14" t="s">
        <v>43</v>
      </c>
      <c r="D22" s="14">
        <v>1</v>
      </c>
      <c r="E22" s="43">
        <v>13.59</v>
      </c>
      <c r="F22" s="21">
        <f>Table5[[#This Row],[Cost Per Unit]]*Table5[[#This Row],[Quantity]]</f>
        <v>13.59</v>
      </c>
      <c r="G22" s="14"/>
      <c r="H22" s="14" t="s">
        <v>44</v>
      </c>
    </row>
    <row r="23" spans="1:22" ht="19.5" x14ac:dyDescent="0.3">
      <c r="A23" s="15">
        <v>14</v>
      </c>
      <c r="B23" s="14" t="s">
        <v>19</v>
      </c>
      <c r="C23" s="14" t="s">
        <v>45</v>
      </c>
      <c r="D23" s="14">
        <v>1</v>
      </c>
      <c r="E23" s="43">
        <v>12.42</v>
      </c>
      <c r="F23" s="21">
        <f>Table5[[#This Row],[Cost Per Unit]]*Table5[[#This Row],[Quantity]]</f>
        <v>12.42</v>
      </c>
      <c r="G23" s="14"/>
      <c r="H23" s="14" t="s">
        <v>46</v>
      </c>
    </row>
    <row r="24" spans="1:22" ht="19.5" x14ac:dyDescent="0.3">
      <c r="A24" s="33"/>
      <c r="B24" s="33"/>
      <c r="C24" s="34"/>
      <c r="D24" s="35"/>
      <c r="E24" s="36"/>
      <c r="F24" s="36">
        <f>SUM(F10:F23)</f>
        <v>444.47999999999996</v>
      </c>
      <c r="G24" s="34"/>
      <c r="H24" s="3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9.5" x14ac:dyDescent="0.3">
      <c r="A25" s="15">
        <v>1</v>
      </c>
      <c r="B25" s="14"/>
      <c r="C25" s="19"/>
      <c r="D25" s="20"/>
      <c r="E25" s="21"/>
      <c r="F25" s="21">
        <f>Table5[[#This Row],[Quantity]]*Table5[[#This Row],[Cost Per Unit]]</f>
        <v>0</v>
      </c>
      <c r="G25" s="19"/>
      <c r="H25" s="1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9.5" x14ac:dyDescent="0.3">
      <c r="A26" s="15">
        <v>2</v>
      </c>
      <c r="B26" s="14"/>
      <c r="C26" s="19"/>
      <c r="D26" s="20"/>
      <c r="E26" s="21"/>
      <c r="F26" s="21">
        <f>Table5[[#This Row],[Quantity]]*Table5[[#This Row],[Cost Per Unit]]</f>
        <v>0</v>
      </c>
      <c r="G26" s="19"/>
      <c r="H26" s="22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9.5" x14ac:dyDescent="0.3">
      <c r="A27" s="15">
        <v>3</v>
      </c>
      <c r="B27" s="14"/>
      <c r="C27" s="19"/>
      <c r="D27" s="20"/>
      <c r="E27" s="21"/>
      <c r="F27" s="21">
        <f>Table5[[#This Row],[Quantity]]*Table5[[#This Row],[Cost Per Unit]]</f>
        <v>0</v>
      </c>
      <c r="G27" s="19"/>
      <c r="H27" s="22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8"/>
      <c r="U27" s="8"/>
      <c r="V27" s="8"/>
    </row>
    <row r="28" spans="1:22" ht="19.5" x14ac:dyDescent="0.3">
      <c r="A28" s="15">
        <v>4</v>
      </c>
      <c r="B28" s="14"/>
      <c r="C28" s="19"/>
      <c r="D28" s="20"/>
      <c r="E28" s="21"/>
      <c r="F28" s="21">
        <f>Table5[[#This Row],[Quantity]]*Table5[[#This Row],[Cost Per Unit]]</f>
        <v>0</v>
      </c>
      <c r="G28" s="19"/>
      <c r="H28" s="2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8"/>
      <c r="V28" s="8"/>
    </row>
    <row r="29" spans="1:22" ht="19.5" x14ac:dyDescent="0.3">
      <c r="A29" s="15">
        <v>5</v>
      </c>
      <c r="B29" s="14"/>
      <c r="C29" s="19"/>
      <c r="D29" s="20"/>
      <c r="E29" s="21"/>
      <c r="F29" s="21">
        <f>Table5[[#This Row],[Quantity]]*Table5[[#This Row],[Cost Per Unit]]</f>
        <v>0</v>
      </c>
      <c r="G29" s="19"/>
      <c r="H29" s="22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8"/>
      <c r="U29" s="8"/>
      <c r="V29" s="8"/>
    </row>
    <row r="30" spans="1:22" ht="19.5" x14ac:dyDescent="0.3">
      <c r="A30" s="15">
        <v>6</v>
      </c>
      <c r="B30" s="14"/>
      <c r="C30" s="19"/>
      <c r="D30" s="20"/>
      <c r="E30" s="21"/>
      <c r="F30" s="21">
        <f>Table5[[#This Row],[Quantity]]*Table5[[#This Row],[Cost Per Unit]]</f>
        <v>0</v>
      </c>
      <c r="G30" s="19"/>
      <c r="H30" s="22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8"/>
      <c r="V30" s="8"/>
    </row>
    <row r="31" spans="1:22" ht="19.5" x14ac:dyDescent="0.3">
      <c r="A31" s="15">
        <v>7</v>
      </c>
      <c r="B31" s="14"/>
      <c r="C31" s="19"/>
      <c r="D31" s="20"/>
      <c r="E31" s="21"/>
      <c r="F31" s="21">
        <f>Table5[[#This Row],[Quantity]]*Table5[[#This Row],[Cost Per Unit]]</f>
        <v>0</v>
      </c>
      <c r="G31" s="19"/>
      <c r="H31" s="22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  <c r="V31" s="8"/>
    </row>
    <row r="32" spans="1:22" ht="19.5" x14ac:dyDescent="0.3">
      <c r="A32" s="15">
        <v>8</v>
      </c>
      <c r="B32" s="14"/>
      <c r="C32" s="19"/>
      <c r="D32" s="20"/>
      <c r="E32" s="21"/>
      <c r="F32" s="21">
        <f>Table5[[#This Row],[Quantity]]*Table5[[#This Row],[Cost Per Unit]]</f>
        <v>0</v>
      </c>
      <c r="G32" s="19"/>
      <c r="H32" s="22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8"/>
      <c r="V32" s="8"/>
    </row>
    <row r="33" spans="1:22" ht="19.5" x14ac:dyDescent="0.3">
      <c r="A33" s="15">
        <v>9</v>
      </c>
      <c r="B33" s="14"/>
      <c r="C33" s="19"/>
      <c r="D33" s="20"/>
      <c r="E33" s="21"/>
      <c r="F33" s="21">
        <f>Table5[[#This Row],[Quantity]]*Table5[[#This Row],[Cost Per Unit]]</f>
        <v>0</v>
      </c>
      <c r="G33" s="19"/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9.5" x14ac:dyDescent="0.3">
      <c r="A34" s="15">
        <v>10</v>
      </c>
      <c r="B34" s="14"/>
      <c r="C34" s="19"/>
      <c r="D34" s="20"/>
      <c r="E34" s="21"/>
      <c r="F34" s="21">
        <f>Table5[[#This Row],[Quantity]]*Table5[[#This Row],[Cost Per Unit]]</f>
        <v>0</v>
      </c>
      <c r="G34" s="19"/>
      <c r="H34" s="2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19.5" x14ac:dyDescent="0.3">
      <c r="A35" s="33"/>
      <c r="B35" s="33"/>
      <c r="C35" s="34"/>
      <c r="D35" s="35"/>
      <c r="E35" s="36"/>
      <c r="F35" s="36">
        <f>SUM(F25:F34)</f>
        <v>0</v>
      </c>
      <c r="G35" s="34"/>
      <c r="H35" s="3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9.5" x14ac:dyDescent="0.3">
      <c r="A36" s="15">
        <v>1</v>
      </c>
      <c r="B36" s="14"/>
      <c r="C36" s="19"/>
      <c r="D36" s="20"/>
      <c r="E36" s="21"/>
      <c r="F36" s="21">
        <f>Table5[[#This Row],[Quantity]]*Table5[[#This Row],[Cost Per Unit]]</f>
        <v>0</v>
      </c>
      <c r="G36" s="19"/>
      <c r="H36" s="19"/>
    </row>
    <row r="37" spans="1:22" ht="19.5" x14ac:dyDescent="0.3">
      <c r="A37" s="15">
        <v>2</v>
      </c>
      <c r="B37" s="14"/>
      <c r="C37" s="19"/>
      <c r="D37" s="20"/>
      <c r="E37" s="21"/>
      <c r="F37" s="21">
        <f>Table5[[#This Row],[Quantity]]*Table5[[#This Row],[Cost Per Unit]]</f>
        <v>0</v>
      </c>
      <c r="G37" s="19"/>
      <c r="H37" s="19"/>
    </row>
    <row r="38" spans="1:22" ht="19.5" x14ac:dyDescent="0.3">
      <c r="A38" s="15">
        <v>3</v>
      </c>
      <c r="B38" s="14"/>
      <c r="C38" s="19"/>
      <c r="D38" s="20"/>
      <c r="E38" s="21"/>
      <c r="F38" s="21">
        <f>Table5[[#This Row],[Quantity]]*Table5[[#This Row],[Cost Per Unit]]</f>
        <v>0</v>
      </c>
      <c r="G38" s="19"/>
      <c r="H38" s="19"/>
    </row>
    <row r="39" spans="1:22" ht="19.5" x14ac:dyDescent="0.3">
      <c r="A39" s="15">
        <v>4</v>
      </c>
      <c r="B39" s="14"/>
      <c r="C39" s="19"/>
      <c r="D39" s="20"/>
      <c r="E39" s="21"/>
      <c r="F39" s="21">
        <f>Table5[[#This Row],[Quantity]]*Table5[[#This Row],[Cost Per Unit]]</f>
        <v>0</v>
      </c>
      <c r="G39" s="19"/>
      <c r="H39" s="19"/>
    </row>
    <row r="40" spans="1:22" ht="19.5" x14ac:dyDescent="0.3">
      <c r="A40" s="15">
        <v>5</v>
      </c>
      <c r="B40" s="14"/>
      <c r="C40" s="19"/>
      <c r="D40" s="20"/>
      <c r="E40" s="21"/>
      <c r="F40" s="21">
        <f>Table5[[#This Row],[Quantity]]*Table5[[#This Row],[Cost Per Unit]]</f>
        <v>0</v>
      </c>
      <c r="G40" s="19"/>
      <c r="H40" s="19"/>
    </row>
    <row r="41" spans="1:22" ht="19.5" x14ac:dyDescent="0.3">
      <c r="A41" s="15">
        <v>6</v>
      </c>
      <c r="B41" s="14"/>
      <c r="C41" s="19"/>
      <c r="D41" s="20"/>
      <c r="E41" s="21"/>
      <c r="F41" s="21">
        <f>Table5[[#This Row],[Quantity]]*Table5[[#This Row],[Cost Per Unit]]</f>
        <v>0</v>
      </c>
      <c r="G41" s="19"/>
      <c r="H41" s="19"/>
    </row>
    <row r="42" spans="1:22" ht="19.5" x14ac:dyDescent="0.3">
      <c r="A42" s="15">
        <v>7</v>
      </c>
      <c r="B42" s="14"/>
      <c r="C42" s="19"/>
      <c r="D42" s="20"/>
      <c r="E42" s="21"/>
      <c r="F42" s="21">
        <f>Table5[[#This Row],[Quantity]]*Table5[[#This Row],[Cost Per Unit]]</f>
        <v>0</v>
      </c>
      <c r="G42" s="19"/>
      <c r="H42" s="19"/>
    </row>
    <row r="43" spans="1:22" ht="19.5" x14ac:dyDescent="0.3">
      <c r="A43" s="15">
        <v>8</v>
      </c>
      <c r="B43" s="14"/>
      <c r="C43" s="19"/>
      <c r="D43" s="20"/>
      <c r="E43" s="21"/>
      <c r="F43" s="21">
        <f>Table5[[#This Row],[Quantity]]*Table5[[#This Row],[Cost Per Unit]]</f>
        <v>0</v>
      </c>
      <c r="G43" s="19"/>
      <c r="H43" s="19"/>
    </row>
    <row r="44" spans="1:22" ht="19.5" x14ac:dyDescent="0.3">
      <c r="A44" s="15">
        <v>9</v>
      </c>
      <c r="B44" s="14"/>
      <c r="C44" s="19"/>
      <c r="D44" s="20"/>
      <c r="E44" s="21"/>
      <c r="F44" s="21">
        <f>Table5[[#This Row],[Quantity]]*Table5[[#This Row],[Cost Per Unit]]</f>
        <v>0</v>
      </c>
      <c r="G44" s="19"/>
      <c r="H44" s="19"/>
    </row>
    <row r="45" spans="1:22" ht="19.5" x14ac:dyDescent="0.3">
      <c r="A45" s="15">
        <v>10</v>
      </c>
      <c r="B45" s="14"/>
      <c r="C45" s="19"/>
      <c r="D45" s="20"/>
      <c r="E45" s="21"/>
      <c r="F45" s="21">
        <f>Table5[[#This Row],[Quantity]]*Table5[[#This Row],[Cost Per Unit]]</f>
        <v>0</v>
      </c>
      <c r="G45" s="19"/>
      <c r="H45" s="19"/>
    </row>
    <row r="46" spans="1:22" ht="19.5" x14ac:dyDescent="0.3">
      <c r="A46" s="37"/>
      <c r="B46" s="33"/>
      <c r="C46" s="34"/>
      <c r="D46" s="35"/>
      <c r="E46" s="36"/>
      <c r="F46" s="36">
        <f>SUM(F36:F45)</f>
        <v>0</v>
      </c>
      <c r="G46" s="38"/>
      <c r="H46" s="34"/>
    </row>
    <row r="47" spans="1:22" ht="18.75" x14ac:dyDescent="0.3">
      <c r="A47" s="11"/>
      <c r="B47" s="7"/>
      <c r="C47" s="5"/>
      <c r="D47" s="6"/>
      <c r="E47" s="6"/>
      <c r="F47" s="7"/>
      <c r="G47" s="7"/>
      <c r="H47" s="7"/>
    </row>
  </sheetData>
  <phoneticPr fontId="6" type="noConversion"/>
  <hyperlinks>
    <hyperlink ref="H15" r:id="rId1" xr:uid="{C1ECFB6E-C30D-417B-B441-7E340E995630}"/>
    <hyperlink ref="H16" r:id="rId2" xr:uid="{31A38D4C-F4FC-425B-BEF2-C2C9651CC869}"/>
    <hyperlink ref="H17" r:id="rId3" xr:uid="{1FB7868B-5ACF-4EE8-9D66-4A45E49641F9}"/>
    <hyperlink ref="H18" r:id="rId4" xr:uid="{AF69FF8D-8056-42EA-AAC2-733A2F692F76}"/>
    <hyperlink ref="H19" r:id="rId5" xr:uid="{DBB5D301-FCF9-4E2D-A568-5735A64E44C5}"/>
    <hyperlink ref="H20" r:id="rId6" xr:uid="{E036508B-4925-4AE1-9B17-C8388660674A}"/>
    <hyperlink ref="H22" r:id="rId7" xr:uid="{6EDCAD94-7142-409D-B152-DC6E86CB4695}"/>
    <hyperlink ref="H23" r:id="rId8" xr:uid="{B034E78E-C691-4E1C-8850-45196F405C29}"/>
    <hyperlink ref="H10" r:id="rId9" xr:uid="{4D9A87BD-DB68-448B-965B-B21003BFD28E}"/>
    <hyperlink ref="H11" r:id="rId10" xr:uid="{D7FEAD12-FDF2-4426-9A8C-46D8D1BA6F82}"/>
    <hyperlink ref="H12" r:id="rId11" xr:uid="{ED4D5D42-C645-4D2E-A0F5-DB57FEDDA9A9}"/>
    <hyperlink ref="H13" r:id="rId12" xr:uid="{A25232EA-0D6E-4C8C-B694-6D5BA403FCA8}"/>
    <hyperlink ref="H14" r:id="rId13" xr:uid="{6A1A13F8-789D-48D1-9917-2F8B696CC2D1}"/>
  </hyperlinks>
  <pageMargins left="0.7" right="0.7" top="0.75" bottom="0.75" header="0.3" footer="0.3"/>
  <pageSetup orientation="landscape" r:id="rId14"/>
  <tableParts count="5">
    <tablePart r:id="rId15"/>
    <tablePart r:id="rId16"/>
    <tablePart r:id="rId17"/>
    <tablePart r:id="rId18"/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1c8262-6670-457d-85c0-368a61a8d5af">
      <Terms xmlns="http://schemas.microsoft.com/office/infopath/2007/PartnerControls"/>
    </lcf76f155ced4ddcb4097134ff3c332f>
    <TaxCatchAll xmlns="620e0320-89cb-42d8-b52a-03b3d22fc6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AEB096C21C246BB83D648BB18FC0B" ma:contentTypeVersion="14" ma:contentTypeDescription="Create a new document." ma:contentTypeScope="" ma:versionID="09626c917f1e047ae9cde2076c758578">
  <xsd:schema xmlns:xsd="http://www.w3.org/2001/XMLSchema" xmlns:xs="http://www.w3.org/2001/XMLSchema" xmlns:p="http://schemas.microsoft.com/office/2006/metadata/properties" xmlns:ns2="511c8262-6670-457d-85c0-368a61a8d5af" xmlns:ns3="620e0320-89cb-42d8-b52a-03b3d22fc6b9" targetNamespace="http://schemas.microsoft.com/office/2006/metadata/properties" ma:root="true" ma:fieldsID="d98fe86ad72cca8feacb1fc097837641" ns2:_="" ns3:_="">
    <xsd:import namespace="511c8262-6670-457d-85c0-368a61a8d5af"/>
    <xsd:import namespace="620e0320-89cb-42d8-b52a-03b3d22fc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c8262-6670-457d-85c0-368a61a8d5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72960b6-7e44-44d3-b9dd-2deccda4fa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e0320-89cb-42d8-b52a-03b3d22fc6b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f8d69b9-98ad-40ef-9b9e-49999ccf0f8d}" ma:internalName="TaxCatchAll" ma:showField="CatchAllData" ma:web="620e0320-89cb-42d8-b52a-03b3d22fc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7500A-A238-4EAC-8AB1-3FFB32BCC7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752D2C-0227-4540-A5B2-4EACB0ED3141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20e0320-89cb-42d8-b52a-03b3d22fc6b9"/>
    <ds:schemaRef ds:uri="511c8262-6670-457d-85c0-368a61a8d5a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4D3114C-8ED3-4A54-95BE-0123B33395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1c8262-6670-457d-85c0-368a61a8d5af"/>
    <ds:schemaRef ds:uri="620e0320-89cb-42d8-b52a-03b3d22fc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Diehl</dc:creator>
  <cp:keywords/>
  <dc:description/>
  <cp:lastModifiedBy>NOT JON</cp:lastModifiedBy>
  <cp:revision/>
  <cp:lastPrinted>2023-10-09T19:32:58Z</cp:lastPrinted>
  <dcterms:created xsi:type="dcterms:W3CDTF">2023-09-05T01:10:43Z</dcterms:created>
  <dcterms:modified xsi:type="dcterms:W3CDTF">2024-05-04T22:57:21Z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0x01010043EAEB096C21C246BB83D648BB18FC0B</vt:lpwstr>
  </property>
  <property fmtid="{D5CDD505-2E9C-101B-9397-08002B2CF9AE}" pid="3" name="MediaServiceImageTags">
    <vt:lpwstr/>
  </property>
</Properties>
</file>