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ман\Desktop\Рома Рисовал\"/>
    </mc:Choice>
  </mc:AlternateContent>
  <xr:revisionPtr revIDLastSave="0" documentId="13_ncr:1_{BD79E6D7-DAC9-410A-86FE-8A8581BD507B}" xr6:coauthVersionLast="45" xr6:coauthVersionMax="45" xr10:uidLastSave="{00000000-0000-0000-0000-000000000000}"/>
  <bookViews>
    <workbookView xWindow="-108" yWindow="-108" windowWidth="23256" windowHeight="13896" xr2:uid="{8DAF3F0F-DB12-472A-8D54-F661D56F7DE7}"/>
  </bookViews>
  <sheets>
    <sheet name="Лист1" sheetId="1" r:id="rId1"/>
  </sheets>
  <definedNames>
    <definedName name="_xlnm.Print_Area" localSheetId="0">Лист1!$A$1:$E$2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5" i="1" l="1"/>
  <c r="H85" i="1" l="1"/>
  <c r="H84" i="1"/>
  <c r="H83" i="1"/>
  <c r="F85" i="1"/>
  <c r="G85" i="1"/>
  <c r="G83" i="1"/>
  <c r="F83" i="1"/>
  <c r="E8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1" i="1"/>
  <c r="C74" i="1"/>
  <c r="E59" i="1"/>
  <c r="E57" i="1"/>
  <c r="E56" i="1"/>
  <c r="E50" i="1"/>
  <c r="E52" i="1" s="1"/>
  <c r="E49" i="1"/>
  <c r="E48" i="1"/>
  <c r="E54" i="1" s="1"/>
  <c r="E42" i="1"/>
  <c r="E44" i="1" s="1"/>
  <c r="E41" i="1"/>
  <c r="E45" i="1" s="1"/>
  <c r="E40" i="1"/>
  <c r="E46" i="1" s="1"/>
  <c r="E34" i="1"/>
  <c r="C33" i="1"/>
  <c r="E33" i="1" s="1"/>
  <c r="E32" i="1"/>
  <c r="E37" i="1" s="1"/>
  <c r="E31" i="1"/>
  <c r="E38" i="1" s="1"/>
  <c r="E25" i="1"/>
  <c r="E27" i="1" s="1"/>
  <c r="C24" i="1"/>
  <c r="E24" i="1" s="1"/>
  <c r="E23" i="1"/>
  <c r="E22" i="1"/>
  <c r="E29" i="1" s="1"/>
  <c r="E18" i="1"/>
  <c r="E17" i="1"/>
  <c r="E16" i="1"/>
  <c r="E15" i="1"/>
  <c r="E14" i="1"/>
  <c r="E13" i="1"/>
  <c r="E12" i="1"/>
  <c r="E4" i="1"/>
  <c r="E8" i="1"/>
  <c r="E5" i="1"/>
  <c r="E6" i="1"/>
  <c r="E7" i="1"/>
  <c r="E20" i="1" l="1"/>
  <c r="E53" i="1"/>
  <c r="E28" i="1"/>
  <c r="E10" i="1"/>
  <c r="E36" i="1"/>
</calcChain>
</file>

<file path=xl/sharedStrings.xml><?xml version="1.0" encoding="utf-8"?>
<sst xmlns="http://schemas.openxmlformats.org/spreadsheetml/2006/main" count="123" uniqueCount="41">
  <si>
    <t>Расчет металлопроката для изготовления Рамы ПЛ-100.001.000.00</t>
  </si>
  <si>
    <t xml:space="preserve">Длина, м </t>
  </si>
  <si>
    <t>Кол-во</t>
  </si>
  <si>
    <t>Деталь</t>
  </si>
  <si>
    <t>Прокат</t>
  </si>
  <si>
    <t>Модуль передний ПЛ-100.001.001.00</t>
  </si>
  <si>
    <t>Стрингер ПЛ-100.001.001.01</t>
  </si>
  <si>
    <t>40*20*1,5</t>
  </si>
  <si>
    <t>Шпангоут ПЛ-100.001.001.02</t>
  </si>
  <si>
    <t>Стойка ПЛ-100.001.001.03</t>
  </si>
  <si>
    <t>Общая длина, м</t>
  </si>
  <si>
    <t>Опора каюты продольная ПЛ-100.001.001.04</t>
  </si>
  <si>
    <t>Опора каюты поперечная ПЛ-100.001.001.05</t>
  </si>
  <si>
    <t>Общее кол-во подобных СЕ</t>
  </si>
  <si>
    <t>Итого 1</t>
  </si>
  <si>
    <t>Модуль Задний ПЛ-100.001.002.00</t>
  </si>
  <si>
    <t>Стрингер малый ПЛ-100.001.002.04</t>
  </si>
  <si>
    <t>Шпангоут малый ПЛ-100.001.002.05</t>
  </si>
  <si>
    <t>Кринолин ПЛ-100.001.002.06</t>
  </si>
  <si>
    <t>Штанга ПЛ-100.001.002.07</t>
  </si>
  <si>
    <t>Крепление Центральное ПЛ-100.001.003.00</t>
  </si>
  <si>
    <t>Итого 2</t>
  </si>
  <si>
    <t>Труба крепежная ПЛ-100.001.003.01</t>
  </si>
  <si>
    <t>d30*1,5</t>
  </si>
  <si>
    <t>Стойка ПЛ-100.001.003.02</t>
  </si>
  <si>
    <t>30*30*1,5</t>
  </si>
  <si>
    <t>Стойка ПЛ-100.001.003.02-2</t>
  </si>
  <si>
    <t>Перемычка ПЛ-100.001.003.03</t>
  </si>
  <si>
    <t xml:space="preserve">Итого </t>
  </si>
  <si>
    <t>Крепление Центральное ПЛ-100.001.003.00-2</t>
  </si>
  <si>
    <t>Крепление переднее ПЛ-100.001.004.00-1</t>
  </si>
  <si>
    <t>Труба крепежная ПЛ-100.001.004.01</t>
  </si>
  <si>
    <t>Крепление переднее ПЛ-100.001.004.00-2</t>
  </si>
  <si>
    <t>Транец ПЛ-100.001.005.00</t>
  </si>
  <si>
    <t>Опора транца ПЛ-100.001.005.01</t>
  </si>
  <si>
    <t>Стойка транца ПЛ-100.001.005.02</t>
  </si>
  <si>
    <t>Сводная таблица металлопроката</t>
  </si>
  <si>
    <t>Полезная длина</t>
  </si>
  <si>
    <t>Длина в закупке</t>
  </si>
  <si>
    <t>КИМ</t>
  </si>
  <si>
    <t>Общая длина проката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</si>
</sst>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NumberFormat="1" applyFont="1" applyFill="1" applyBorder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39F3-CF51-4C7E-BC70-4F0523AA3487}">
  <dimension ref="A1:M85"/>
  <sheetViews>
    <sheetView tabSelected="1" topLeftCell="A67" workbookViewId="0">
      <selection activeCell="G79" sqref="G79"/>
    </sheetView>
  </sheetViews>
  <sheetFormatPr defaultRowHeight="14.4" x14ac:dyDescent="0.3"/>
  <cols>
    <col min="1" max="1" width="50.33203125" customWidth="1"/>
    <col min="2" max="2" width="12.88671875" customWidth="1"/>
    <col min="3" max="3" width="12.21875" customWidth="1"/>
    <col min="5" max="5" width="18.33203125" customWidth="1"/>
    <col min="6" max="6" width="9.88671875" customWidth="1"/>
    <col min="8" max="8" width="19.6640625" customWidth="1"/>
  </cols>
  <sheetData>
    <row r="1" spans="1:9" ht="18" x14ac:dyDescent="0.35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9" ht="18" x14ac:dyDescent="0.35">
      <c r="A2" s="1" t="s">
        <v>3</v>
      </c>
      <c r="B2" s="1" t="s">
        <v>4</v>
      </c>
      <c r="C2" s="1" t="s">
        <v>1</v>
      </c>
      <c r="D2" s="1" t="s">
        <v>2</v>
      </c>
      <c r="E2" s="1" t="s">
        <v>10</v>
      </c>
      <c r="F2" s="1"/>
      <c r="G2" s="1"/>
      <c r="H2" s="1"/>
      <c r="I2" s="1"/>
    </row>
    <row r="3" spans="1:9" ht="18" x14ac:dyDescent="0.35">
      <c r="A3" s="5" t="s">
        <v>5</v>
      </c>
      <c r="B3" s="5"/>
      <c r="C3" s="5"/>
      <c r="D3" s="5"/>
      <c r="E3" s="1"/>
      <c r="F3" s="1"/>
      <c r="G3" s="1"/>
      <c r="H3" s="1"/>
      <c r="I3" s="1"/>
    </row>
    <row r="4" spans="1:9" ht="18" x14ac:dyDescent="0.35">
      <c r="A4" s="1" t="s">
        <v>6</v>
      </c>
      <c r="B4" s="1" t="s">
        <v>7</v>
      </c>
      <c r="C4" s="1">
        <v>3</v>
      </c>
      <c r="D4" s="1">
        <v>4</v>
      </c>
      <c r="E4" s="1">
        <f>C4*D4</f>
        <v>12</v>
      </c>
      <c r="F4" s="1"/>
      <c r="G4" s="1"/>
      <c r="H4" s="1"/>
      <c r="I4" s="1"/>
    </row>
    <row r="5" spans="1:9" ht="18" x14ac:dyDescent="0.35">
      <c r="A5" s="1" t="s">
        <v>8</v>
      </c>
      <c r="B5" s="1" t="s">
        <v>7</v>
      </c>
      <c r="C5" s="1">
        <v>1.76</v>
      </c>
      <c r="D5" s="1">
        <v>10</v>
      </c>
      <c r="E5" s="1">
        <f t="shared" ref="E5:E8" si="0">C5*D5</f>
        <v>17.600000000000001</v>
      </c>
      <c r="F5" s="1"/>
      <c r="G5" s="1"/>
      <c r="H5" s="1"/>
      <c r="I5" s="1"/>
    </row>
    <row r="6" spans="1:9" ht="18" x14ac:dyDescent="0.35">
      <c r="A6" s="1" t="s">
        <v>9</v>
      </c>
      <c r="B6" s="1" t="s">
        <v>7</v>
      </c>
      <c r="C6" s="1">
        <v>0.13</v>
      </c>
      <c r="D6" s="1">
        <v>15</v>
      </c>
      <c r="E6" s="1">
        <f t="shared" si="0"/>
        <v>1.9500000000000002</v>
      </c>
      <c r="F6" s="1"/>
      <c r="G6" s="1"/>
      <c r="H6" s="1"/>
      <c r="I6" s="1"/>
    </row>
    <row r="7" spans="1:9" ht="18" x14ac:dyDescent="0.35">
      <c r="A7" s="1" t="s">
        <v>11</v>
      </c>
      <c r="B7" s="1" t="s">
        <v>7</v>
      </c>
      <c r="C7" s="1">
        <v>0.72499999999999998</v>
      </c>
      <c r="D7" s="1">
        <v>1</v>
      </c>
      <c r="E7" s="1">
        <f t="shared" si="0"/>
        <v>0.72499999999999998</v>
      </c>
      <c r="F7" s="1"/>
      <c r="G7" s="1"/>
      <c r="H7" s="1"/>
      <c r="I7" s="1"/>
    </row>
    <row r="8" spans="1:9" ht="18" x14ac:dyDescent="0.35">
      <c r="A8" s="1" t="s">
        <v>12</v>
      </c>
      <c r="B8" s="1" t="s">
        <v>7</v>
      </c>
      <c r="C8" s="1">
        <v>1.0449999999999999</v>
      </c>
      <c r="D8" s="1">
        <v>1</v>
      </c>
      <c r="E8" s="1">
        <f t="shared" si="0"/>
        <v>1.0449999999999999</v>
      </c>
      <c r="F8" s="1"/>
      <c r="G8" s="1"/>
      <c r="H8" s="1"/>
      <c r="I8" s="1"/>
    </row>
    <row r="9" spans="1:9" ht="18" x14ac:dyDescent="0.35">
      <c r="A9" s="4" t="s">
        <v>13</v>
      </c>
      <c r="B9" s="4"/>
      <c r="C9" s="4"/>
      <c r="D9" s="4"/>
      <c r="E9" s="1">
        <v>2</v>
      </c>
      <c r="F9" s="1"/>
      <c r="G9" s="1"/>
      <c r="H9" s="1"/>
      <c r="I9" s="1"/>
    </row>
    <row r="10" spans="1:9" ht="18" x14ac:dyDescent="0.35">
      <c r="A10" s="1" t="s">
        <v>14</v>
      </c>
      <c r="B10" s="1" t="s">
        <v>7</v>
      </c>
      <c r="C10" s="1"/>
      <c r="D10" s="1"/>
      <c r="E10" s="1">
        <f>SUM(E4:E8)*E9</f>
        <v>66.64</v>
      </c>
      <c r="F10" s="1"/>
      <c r="G10" s="1"/>
      <c r="H10" s="1"/>
      <c r="I10" s="1"/>
    </row>
    <row r="11" spans="1:9" ht="18" x14ac:dyDescent="0.35">
      <c r="A11" s="5" t="s">
        <v>15</v>
      </c>
      <c r="B11" s="5"/>
      <c r="C11" s="5"/>
      <c r="D11" s="5"/>
      <c r="E11" s="1"/>
      <c r="F11" s="1"/>
      <c r="G11" s="1"/>
      <c r="H11" s="1"/>
      <c r="I11" s="1"/>
    </row>
    <row r="12" spans="1:9" ht="18" x14ac:dyDescent="0.35">
      <c r="A12" s="1" t="s">
        <v>6</v>
      </c>
      <c r="B12" s="1" t="s">
        <v>7</v>
      </c>
      <c r="C12" s="1">
        <v>3</v>
      </c>
      <c r="D12" s="1">
        <v>2</v>
      </c>
      <c r="E12" s="1">
        <f>C12*D12</f>
        <v>6</v>
      </c>
      <c r="F12" s="1"/>
      <c r="G12" s="1"/>
      <c r="H12" s="1"/>
      <c r="I12" s="1"/>
    </row>
    <row r="13" spans="1:9" ht="18" x14ac:dyDescent="0.35">
      <c r="A13" s="1" t="s">
        <v>8</v>
      </c>
      <c r="B13" s="1" t="s">
        <v>7</v>
      </c>
      <c r="C13" s="1">
        <v>1.76</v>
      </c>
      <c r="D13" s="1">
        <v>8</v>
      </c>
      <c r="E13" s="1">
        <f t="shared" ref="E13:E14" si="1">C13*D13</f>
        <v>14.08</v>
      </c>
    </row>
    <row r="14" spans="1:9" ht="18" x14ac:dyDescent="0.35">
      <c r="A14" s="1" t="s">
        <v>9</v>
      </c>
      <c r="B14" s="1" t="s">
        <v>7</v>
      </c>
      <c r="C14" s="1">
        <v>0.13</v>
      </c>
      <c r="D14" s="1">
        <v>17</v>
      </c>
      <c r="E14" s="1">
        <f t="shared" si="1"/>
        <v>2.21</v>
      </c>
    </row>
    <row r="15" spans="1:9" ht="18" x14ac:dyDescent="0.35">
      <c r="A15" s="1" t="s">
        <v>16</v>
      </c>
      <c r="B15" s="1" t="s">
        <v>7</v>
      </c>
      <c r="C15" s="1">
        <v>2.7</v>
      </c>
      <c r="D15" s="1">
        <v>2</v>
      </c>
      <c r="E15" s="1">
        <f>C15*D15</f>
        <v>5.4</v>
      </c>
    </row>
    <row r="16" spans="1:9" ht="18" x14ac:dyDescent="0.35">
      <c r="A16" s="1" t="s">
        <v>17</v>
      </c>
      <c r="B16" s="1" t="s">
        <v>7</v>
      </c>
      <c r="C16" s="1">
        <v>1.46</v>
      </c>
      <c r="D16" s="1">
        <v>2</v>
      </c>
      <c r="E16" s="1">
        <f t="shared" ref="E16" si="2">C16*D16</f>
        <v>2.92</v>
      </c>
    </row>
    <row r="17" spans="1:5" ht="18" x14ac:dyDescent="0.35">
      <c r="A17" s="1" t="s">
        <v>18</v>
      </c>
      <c r="B17" s="1" t="s">
        <v>7</v>
      </c>
      <c r="C17" s="1">
        <v>0.72499999999999998</v>
      </c>
      <c r="D17" s="1">
        <v>2</v>
      </c>
      <c r="E17" s="1">
        <f t="shared" ref="E17:E18" si="3">C17*D17</f>
        <v>1.45</v>
      </c>
    </row>
    <row r="18" spans="1:5" ht="18" x14ac:dyDescent="0.35">
      <c r="A18" s="1" t="s">
        <v>19</v>
      </c>
      <c r="B18" s="1" t="s">
        <v>7</v>
      </c>
      <c r="C18" s="1">
        <v>0.3</v>
      </c>
      <c r="D18" s="1">
        <v>2</v>
      </c>
      <c r="E18" s="1">
        <f t="shared" si="3"/>
        <v>0.6</v>
      </c>
    </row>
    <row r="19" spans="1:5" ht="18" x14ac:dyDescent="0.35">
      <c r="A19" s="4" t="s">
        <v>13</v>
      </c>
      <c r="B19" s="4"/>
      <c r="C19" s="4"/>
      <c r="D19" s="4"/>
      <c r="E19" s="1">
        <v>2</v>
      </c>
    </row>
    <row r="20" spans="1:5" ht="18" x14ac:dyDescent="0.35">
      <c r="A20" s="1" t="s">
        <v>21</v>
      </c>
      <c r="B20" s="1" t="s">
        <v>7</v>
      </c>
      <c r="C20" s="1"/>
      <c r="D20" s="1"/>
      <c r="E20" s="1">
        <f>SUM(E12:E18)*E19</f>
        <v>65.320000000000007</v>
      </c>
    </row>
    <row r="21" spans="1:5" ht="17.399999999999999" x14ac:dyDescent="0.3">
      <c r="A21" s="5" t="s">
        <v>20</v>
      </c>
      <c r="B21" s="5"/>
      <c r="C21" s="5"/>
      <c r="D21" s="5"/>
    </row>
    <row r="22" spans="1:5" ht="18" x14ac:dyDescent="0.35">
      <c r="A22" s="1" t="s">
        <v>22</v>
      </c>
      <c r="B22" s="1" t="s">
        <v>23</v>
      </c>
      <c r="C22" s="3">
        <v>1.49</v>
      </c>
      <c r="D22" s="1">
        <v>2</v>
      </c>
      <c r="E22" s="1">
        <f t="shared" ref="E22:E25" si="4">C22*D22</f>
        <v>2.98</v>
      </c>
    </row>
    <row r="23" spans="1:5" ht="18" x14ac:dyDescent="0.35">
      <c r="A23" s="1" t="s">
        <v>24</v>
      </c>
      <c r="B23" s="1" t="s">
        <v>25</v>
      </c>
      <c r="C23" s="1">
        <v>7.4999999999999997E-2</v>
      </c>
      <c r="D23" s="1">
        <v>4</v>
      </c>
      <c r="E23" s="1">
        <f t="shared" si="4"/>
        <v>0.3</v>
      </c>
    </row>
    <row r="24" spans="1:5" ht="18" x14ac:dyDescent="0.35">
      <c r="A24" s="1" t="s">
        <v>26</v>
      </c>
      <c r="B24" s="1" t="s">
        <v>25</v>
      </c>
      <c r="C24" s="1">
        <f>C23-0.04</f>
        <v>3.4999999999999996E-2</v>
      </c>
      <c r="D24" s="1">
        <v>2</v>
      </c>
      <c r="E24" s="1">
        <f t="shared" si="4"/>
        <v>6.9999999999999993E-2</v>
      </c>
    </row>
    <row r="25" spans="1:5" ht="18" x14ac:dyDescent="0.35">
      <c r="A25" s="1" t="s">
        <v>27</v>
      </c>
      <c r="B25" s="1" t="s">
        <v>7</v>
      </c>
      <c r="C25" s="1">
        <v>0.27</v>
      </c>
      <c r="D25" s="1">
        <v>2</v>
      </c>
      <c r="E25" s="1">
        <f t="shared" si="4"/>
        <v>0.54</v>
      </c>
    </row>
    <row r="26" spans="1:5" ht="18" x14ac:dyDescent="0.35">
      <c r="A26" s="4" t="s">
        <v>13</v>
      </c>
      <c r="B26" s="4"/>
      <c r="C26" s="4"/>
      <c r="D26" s="4"/>
      <c r="E26" s="1">
        <v>2</v>
      </c>
    </row>
    <row r="27" spans="1:5" ht="18" x14ac:dyDescent="0.35">
      <c r="A27" s="1" t="s">
        <v>28</v>
      </c>
      <c r="B27" s="1" t="s">
        <v>7</v>
      </c>
      <c r="C27" s="1"/>
      <c r="D27" s="1"/>
      <c r="E27" s="1">
        <f>SUMIF($B$22:$B$25,B27,$E$22:$E$25)*$E$26</f>
        <v>1.08</v>
      </c>
    </row>
    <row r="28" spans="1:5" ht="18" x14ac:dyDescent="0.35">
      <c r="B28" s="1" t="s">
        <v>25</v>
      </c>
      <c r="E28" s="1">
        <f t="shared" ref="E28" si="5">SUMIF($B$22:$B$25,B28,$E$22:$E$25)*$E$26</f>
        <v>0.74</v>
      </c>
    </row>
    <row r="29" spans="1:5" ht="18" x14ac:dyDescent="0.35">
      <c r="B29" s="1" t="s">
        <v>23</v>
      </c>
      <c r="E29" s="1">
        <f>SUMIF($B$22:$B$25,B29,$E$22:$E$25)*$E$26</f>
        <v>5.96</v>
      </c>
    </row>
    <row r="30" spans="1:5" ht="17.399999999999999" x14ac:dyDescent="0.3">
      <c r="A30" s="5" t="s">
        <v>29</v>
      </c>
      <c r="B30" s="5"/>
      <c r="C30" s="5"/>
      <c r="D30" s="5"/>
    </row>
    <row r="31" spans="1:5" ht="18" x14ac:dyDescent="0.35">
      <c r="A31" s="1" t="s">
        <v>22</v>
      </c>
      <c r="B31" s="1" t="s">
        <v>23</v>
      </c>
      <c r="C31" s="3">
        <v>1.49</v>
      </c>
      <c r="D31" s="1">
        <v>2</v>
      </c>
      <c r="E31" s="1">
        <f t="shared" ref="E31:E34" si="6">C31*D31</f>
        <v>2.98</v>
      </c>
    </row>
    <row r="32" spans="1:5" ht="18" x14ac:dyDescent="0.35">
      <c r="A32" s="1" t="s">
        <v>24</v>
      </c>
      <c r="B32" s="1" t="s">
        <v>25</v>
      </c>
      <c r="C32" s="1">
        <v>7.4999999999999997E-2</v>
      </c>
      <c r="D32" s="1">
        <v>4</v>
      </c>
      <c r="E32" s="1">
        <f t="shared" si="6"/>
        <v>0.3</v>
      </c>
    </row>
    <row r="33" spans="1:5" ht="18" x14ac:dyDescent="0.35">
      <c r="A33" s="1" t="s">
        <v>26</v>
      </c>
      <c r="B33" s="1" t="s">
        <v>25</v>
      </c>
      <c r="C33" s="1">
        <f>C32-0.04</f>
        <v>3.4999999999999996E-2</v>
      </c>
      <c r="D33" s="1">
        <v>2</v>
      </c>
      <c r="E33" s="1">
        <f t="shared" si="6"/>
        <v>6.9999999999999993E-2</v>
      </c>
    </row>
    <row r="34" spans="1:5" ht="18" x14ac:dyDescent="0.35">
      <c r="A34" s="1" t="s">
        <v>27</v>
      </c>
      <c r="B34" s="1" t="s">
        <v>7</v>
      </c>
      <c r="C34" s="1">
        <v>0.114</v>
      </c>
      <c r="D34" s="1">
        <v>4</v>
      </c>
      <c r="E34" s="1">
        <f t="shared" si="6"/>
        <v>0.45600000000000002</v>
      </c>
    </row>
    <row r="35" spans="1:5" ht="18" x14ac:dyDescent="0.35">
      <c r="A35" s="4" t="s">
        <v>13</v>
      </c>
      <c r="B35" s="4"/>
      <c r="C35" s="4"/>
      <c r="D35" s="4"/>
      <c r="E35" s="1">
        <v>1</v>
      </c>
    </row>
    <row r="36" spans="1:5" ht="18" x14ac:dyDescent="0.35">
      <c r="A36" s="1" t="s">
        <v>28</v>
      </c>
      <c r="B36" s="1" t="s">
        <v>7</v>
      </c>
      <c r="C36" s="1"/>
      <c r="D36" s="1"/>
      <c r="E36" s="1">
        <f>SUMIF($B$31:$B$34,B36,$E$31:$E$34)*$E$35</f>
        <v>0.45600000000000002</v>
      </c>
    </row>
    <row r="37" spans="1:5" ht="18" x14ac:dyDescent="0.35">
      <c r="B37" s="1" t="s">
        <v>25</v>
      </c>
      <c r="E37" s="1">
        <f t="shared" ref="E37" si="7">SUMIF($B$31:$B$34,B37,$E$31:$E$34)*$E$35</f>
        <v>0.37</v>
      </c>
    </row>
    <row r="38" spans="1:5" ht="18" x14ac:dyDescent="0.35">
      <c r="B38" s="1" t="s">
        <v>23</v>
      </c>
      <c r="E38" s="1">
        <f>SUMIF($B$31:$B$34,B38,$E$31:$E$34)*$E$35</f>
        <v>2.98</v>
      </c>
    </row>
    <row r="39" spans="1:5" ht="17.399999999999999" x14ac:dyDescent="0.3">
      <c r="A39" s="5" t="s">
        <v>30</v>
      </c>
      <c r="B39" s="5"/>
      <c r="C39" s="5"/>
      <c r="D39" s="5"/>
    </row>
    <row r="40" spans="1:5" ht="18" x14ac:dyDescent="0.35">
      <c r="A40" s="1" t="s">
        <v>31</v>
      </c>
      <c r="B40" s="1" t="s">
        <v>23</v>
      </c>
      <c r="C40" s="3">
        <v>0.74</v>
      </c>
      <c r="D40" s="1">
        <v>2</v>
      </c>
      <c r="E40" s="1">
        <f t="shared" ref="E40:E41" si="8">C40*D40</f>
        <v>1.48</v>
      </c>
    </row>
    <row r="41" spans="1:5" ht="18" x14ac:dyDescent="0.35">
      <c r="A41" s="1" t="s">
        <v>24</v>
      </c>
      <c r="B41" s="1" t="s">
        <v>25</v>
      </c>
      <c r="C41" s="1">
        <v>7.4999999999999997E-2</v>
      </c>
      <c r="D41" s="1">
        <v>4</v>
      </c>
      <c r="E41" s="1">
        <f t="shared" si="8"/>
        <v>0.3</v>
      </c>
    </row>
    <row r="42" spans="1:5" ht="18" x14ac:dyDescent="0.35">
      <c r="A42" s="1" t="s">
        <v>27</v>
      </c>
      <c r="B42" s="1" t="s">
        <v>7</v>
      </c>
      <c r="C42" s="1">
        <v>0.27</v>
      </c>
      <c r="D42" s="1">
        <v>2</v>
      </c>
      <c r="E42" s="1">
        <f>C42*D42</f>
        <v>0.54</v>
      </c>
    </row>
    <row r="43" spans="1:5" ht="18" x14ac:dyDescent="0.35">
      <c r="A43" s="4" t="s">
        <v>13</v>
      </c>
      <c r="B43" s="4"/>
      <c r="C43" s="4"/>
      <c r="D43" s="4"/>
      <c r="E43" s="1">
        <v>4</v>
      </c>
    </row>
    <row r="44" spans="1:5" ht="18" x14ac:dyDescent="0.35">
      <c r="A44" s="1" t="s">
        <v>28</v>
      </c>
      <c r="B44" s="1" t="s">
        <v>7</v>
      </c>
      <c r="C44" s="1"/>
      <c r="D44" s="1"/>
      <c r="E44" s="1">
        <f>SUMIF($B$40:$B$42,B44,$E$40:$E$42)*$E$43</f>
        <v>2.16</v>
      </c>
    </row>
    <row r="45" spans="1:5" ht="18" x14ac:dyDescent="0.35">
      <c r="B45" s="1" t="s">
        <v>25</v>
      </c>
      <c r="E45" s="1">
        <f t="shared" ref="E45" si="9">SUMIF($B$40:$B$42,B45,$E$40:$E$42)*$E$43</f>
        <v>1.2</v>
      </c>
    </row>
    <row r="46" spans="1:5" ht="18" x14ac:dyDescent="0.35">
      <c r="B46" s="1" t="s">
        <v>23</v>
      </c>
      <c r="E46" s="1">
        <f>SUMIF($B$40:$B$42,B46,$E$40:$E$42)*$E$43</f>
        <v>5.92</v>
      </c>
    </row>
    <row r="47" spans="1:5" ht="17.399999999999999" x14ac:dyDescent="0.3">
      <c r="A47" s="5" t="s">
        <v>32</v>
      </c>
      <c r="B47" s="5"/>
      <c r="C47" s="5"/>
      <c r="D47" s="5"/>
    </row>
    <row r="48" spans="1:5" ht="18" x14ac:dyDescent="0.35">
      <c r="A48" s="1" t="s">
        <v>31</v>
      </c>
      <c r="B48" s="1" t="s">
        <v>23</v>
      </c>
      <c r="C48" s="3">
        <v>0.74</v>
      </c>
      <c r="D48" s="1">
        <v>2</v>
      </c>
      <c r="E48" s="1">
        <f t="shared" ref="E48:E49" si="10">C48*D48</f>
        <v>1.48</v>
      </c>
    </row>
    <row r="49" spans="1:13" ht="18" x14ac:dyDescent="0.35">
      <c r="A49" s="1" t="s">
        <v>24</v>
      </c>
      <c r="B49" s="1" t="s">
        <v>25</v>
      </c>
      <c r="C49" s="1">
        <v>7.4999999999999997E-2</v>
      </c>
      <c r="D49" s="1">
        <v>4</v>
      </c>
      <c r="E49" s="1">
        <f t="shared" si="10"/>
        <v>0.3</v>
      </c>
    </row>
    <row r="50" spans="1:13" ht="18" x14ac:dyDescent="0.35">
      <c r="A50" s="1" t="s">
        <v>27</v>
      </c>
      <c r="B50" s="1" t="s">
        <v>7</v>
      </c>
      <c r="C50" s="1">
        <v>0.114</v>
      </c>
      <c r="D50" s="1">
        <v>4</v>
      </c>
      <c r="E50" s="1">
        <f>C50*D50</f>
        <v>0.45600000000000002</v>
      </c>
    </row>
    <row r="51" spans="1:13" ht="18" x14ac:dyDescent="0.35">
      <c r="A51" s="4" t="s">
        <v>13</v>
      </c>
      <c r="B51" s="4"/>
      <c r="C51" s="4"/>
      <c r="D51" s="4"/>
      <c r="E51" s="1">
        <v>2</v>
      </c>
    </row>
    <row r="52" spans="1:13" ht="18" x14ac:dyDescent="0.35">
      <c r="A52" s="1" t="s">
        <v>28</v>
      </c>
      <c r="B52" s="1" t="s">
        <v>7</v>
      </c>
      <c r="C52" s="1"/>
      <c r="D52" s="1"/>
      <c r="E52" s="1">
        <f>SUMIF($B$48:$B$50,B52,$E$48:$E$50)*$E$51</f>
        <v>0.91200000000000003</v>
      </c>
    </row>
    <row r="53" spans="1:13" ht="18" x14ac:dyDescent="0.35">
      <c r="B53" s="1" t="s">
        <v>25</v>
      </c>
      <c r="E53" s="1">
        <f t="shared" ref="E53:E54" si="11">SUMIF($B$48:$B$50,B53,$E$48:$E$50)*$E$51</f>
        <v>0.6</v>
      </c>
    </row>
    <row r="54" spans="1:13" ht="18" x14ac:dyDescent="0.35">
      <c r="B54" s="1" t="s">
        <v>23</v>
      </c>
      <c r="E54" s="1">
        <f t="shared" si="11"/>
        <v>2.96</v>
      </c>
    </row>
    <row r="55" spans="1:13" ht="17.399999999999999" x14ac:dyDescent="0.3">
      <c r="A55" s="5" t="s">
        <v>33</v>
      </c>
      <c r="B55" s="5"/>
      <c r="C55" s="5"/>
      <c r="D55" s="5"/>
    </row>
    <row r="56" spans="1:13" ht="18" x14ac:dyDescent="0.35">
      <c r="A56" s="1" t="s">
        <v>34</v>
      </c>
      <c r="B56" s="1" t="s">
        <v>25</v>
      </c>
      <c r="C56" s="1">
        <v>0.3</v>
      </c>
      <c r="D56" s="1">
        <v>4</v>
      </c>
      <c r="E56" s="1">
        <f t="shared" ref="E56" si="12">C56*D56</f>
        <v>1.2</v>
      </c>
    </row>
    <row r="57" spans="1:13" ht="18" x14ac:dyDescent="0.35">
      <c r="A57" s="1" t="s">
        <v>35</v>
      </c>
      <c r="B57" s="1" t="s">
        <v>25</v>
      </c>
      <c r="C57" s="1">
        <v>0.21</v>
      </c>
      <c r="D57" s="1">
        <v>4</v>
      </c>
      <c r="E57" s="1">
        <f>C57*D57</f>
        <v>0.84</v>
      </c>
    </row>
    <row r="58" spans="1:13" ht="18" x14ac:dyDescent="0.35">
      <c r="A58" s="4" t="s">
        <v>13</v>
      </c>
      <c r="B58" s="4"/>
      <c r="C58" s="4"/>
      <c r="D58" s="4"/>
      <c r="E58" s="1">
        <v>2</v>
      </c>
    </row>
    <row r="59" spans="1:13" ht="18" x14ac:dyDescent="0.35">
      <c r="A59" s="1" t="s">
        <v>28</v>
      </c>
      <c r="B59" s="1" t="s">
        <v>25</v>
      </c>
      <c r="E59" s="1">
        <f>SUMIF($B$56:$B$57,B59,$E$56:$E$57)*$E$58</f>
        <v>4.08</v>
      </c>
    </row>
    <row r="60" spans="1:13" ht="20.399999999999999" x14ac:dyDescent="0.35">
      <c r="A60" s="9" t="s">
        <v>36</v>
      </c>
      <c r="B60" s="9"/>
      <c r="C60" s="9"/>
      <c r="D60" s="9"/>
      <c r="E60" s="9"/>
    </row>
    <row r="61" spans="1:13" ht="18" x14ac:dyDescent="0.35">
      <c r="A61" s="6"/>
      <c r="B61" s="7" t="s">
        <v>7</v>
      </c>
      <c r="C61" s="7">
        <v>3</v>
      </c>
      <c r="D61" s="7">
        <v>12</v>
      </c>
      <c r="E61" s="7">
        <f>C61*D61</f>
        <v>36</v>
      </c>
      <c r="F61" s="6"/>
      <c r="G61" s="6"/>
      <c r="H61" s="6"/>
      <c r="I61" s="6"/>
      <c r="J61" s="6"/>
      <c r="K61" s="6"/>
      <c r="L61" s="6"/>
      <c r="M61" s="6"/>
    </row>
    <row r="62" spans="1:13" ht="18" x14ac:dyDescent="0.35">
      <c r="A62" s="6"/>
      <c r="B62" s="7" t="s">
        <v>7</v>
      </c>
      <c r="C62" s="7">
        <v>1.76</v>
      </c>
      <c r="D62" s="7">
        <v>36</v>
      </c>
      <c r="E62" s="7">
        <f t="shared" ref="E62:E76" si="13">C62*D62</f>
        <v>63.36</v>
      </c>
      <c r="F62" s="6"/>
      <c r="G62" s="6"/>
      <c r="H62" s="6"/>
      <c r="I62" s="6"/>
      <c r="J62" s="6"/>
      <c r="K62" s="6"/>
      <c r="L62" s="6"/>
      <c r="M62" s="6"/>
    </row>
    <row r="63" spans="1:13" ht="18" x14ac:dyDescent="0.35">
      <c r="A63" s="6"/>
      <c r="B63" s="7" t="s">
        <v>7</v>
      </c>
      <c r="C63" s="7">
        <v>0.13</v>
      </c>
      <c r="D63" s="7">
        <v>64</v>
      </c>
      <c r="E63" s="7">
        <f t="shared" si="13"/>
        <v>8.32</v>
      </c>
      <c r="F63" s="6"/>
      <c r="G63" s="6"/>
      <c r="H63" s="6"/>
      <c r="I63" s="6"/>
      <c r="J63" s="6"/>
      <c r="K63" s="6"/>
      <c r="L63" s="6"/>
      <c r="M63" s="6"/>
    </row>
    <row r="64" spans="1:13" ht="18" x14ac:dyDescent="0.35">
      <c r="A64" s="6"/>
      <c r="B64" s="7" t="s">
        <v>7</v>
      </c>
      <c r="C64" s="7">
        <v>0.72499999999999998</v>
      </c>
      <c r="D64" s="7">
        <v>6</v>
      </c>
      <c r="E64" s="7">
        <f t="shared" si="13"/>
        <v>4.3499999999999996</v>
      </c>
      <c r="F64" s="6"/>
      <c r="G64" s="6"/>
      <c r="H64" s="6"/>
      <c r="I64" s="6"/>
      <c r="J64" s="6"/>
      <c r="K64" s="6"/>
      <c r="L64" s="6"/>
      <c r="M64" s="6"/>
    </row>
    <row r="65" spans="1:13" ht="18" x14ac:dyDescent="0.35">
      <c r="A65" s="6"/>
      <c r="B65" s="7" t="s">
        <v>7</v>
      </c>
      <c r="C65" s="7">
        <v>1.0449999999999999</v>
      </c>
      <c r="D65" s="7">
        <v>2</v>
      </c>
      <c r="E65" s="7">
        <f t="shared" si="13"/>
        <v>2.09</v>
      </c>
      <c r="F65" s="6"/>
      <c r="G65" s="6"/>
      <c r="H65" s="6"/>
      <c r="I65" s="6"/>
      <c r="J65" s="6"/>
      <c r="K65" s="6"/>
      <c r="L65" s="6"/>
      <c r="M65" s="6"/>
    </row>
    <row r="66" spans="1:13" ht="18" x14ac:dyDescent="0.35">
      <c r="A66" s="6"/>
      <c r="B66" s="7" t="s">
        <v>7</v>
      </c>
      <c r="C66" s="7">
        <v>2.7</v>
      </c>
      <c r="D66" s="7">
        <v>4</v>
      </c>
      <c r="E66" s="7">
        <f t="shared" si="13"/>
        <v>10.8</v>
      </c>
      <c r="F66" s="6"/>
      <c r="G66" s="6"/>
      <c r="H66" s="6"/>
      <c r="I66" s="6"/>
      <c r="J66" s="6"/>
      <c r="K66" s="6"/>
      <c r="L66" s="6"/>
      <c r="M66" s="6"/>
    </row>
    <row r="67" spans="1:13" ht="18" x14ac:dyDescent="0.35">
      <c r="A67" s="6"/>
      <c r="B67" s="7" t="s">
        <v>7</v>
      </c>
      <c r="C67" s="7">
        <v>1.46</v>
      </c>
      <c r="D67" s="7">
        <v>4</v>
      </c>
      <c r="E67" s="7">
        <f t="shared" si="13"/>
        <v>5.84</v>
      </c>
      <c r="F67" s="6"/>
      <c r="G67" s="6"/>
      <c r="H67" s="6"/>
      <c r="I67" s="6"/>
      <c r="J67" s="6"/>
      <c r="K67" s="6"/>
      <c r="L67" s="6"/>
      <c r="M67" s="6"/>
    </row>
    <row r="68" spans="1:13" ht="18" x14ac:dyDescent="0.35">
      <c r="A68" s="6"/>
      <c r="B68" s="7" t="s">
        <v>7</v>
      </c>
      <c r="C68" s="7">
        <v>0.3</v>
      </c>
      <c r="D68" s="7">
        <v>4</v>
      </c>
      <c r="E68" s="7">
        <f t="shared" si="13"/>
        <v>1.2</v>
      </c>
      <c r="F68" s="6"/>
      <c r="G68" s="6"/>
      <c r="H68" s="6"/>
      <c r="I68" s="6"/>
      <c r="J68" s="6"/>
      <c r="K68" s="6"/>
      <c r="L68" s="6"/>
      <c r="M68" s="6"/>
    </row>
    <row r="69" spans="1:13" ht="18" x14ac:dyDescent="0.35">
      <c r="A69" s="6"/>
      <c r="B69" s="7" t="s">
        <v>7</v>
      </c>
      <c r="C69" s="7">
        <v>0.27</v>
      </c>
      <c r="D69" s="7">
        <v>12</v>
      </c>
      <c r="E69" s="7">
        <f t="shared" si="13"/>
        <v>3.24</v>
      </c>
      <c r="F69" s="6"/>
      <c r="G69" s="6"/>
      <c r="H69" s="6"/>
      <c r="I69" s="6"/>
      <c r="J69" s="6"/>
      <c r="K69" s="6"/>
      <c r="L69" s="6"/>
      <c r="M69" s="6"/>
    </row>
    <row r="70" spans="1:13" ht="18" x14ac:dyDescent="0.35">
      <c r="A70" s="6"/>
      <c r="B70" s="7" t="s">
        <v>7</v>
      </c>
      <c r="C70" s="7">
        <v>0.114</v>
      </c>
      <c r="D70" s="7">
        <v>12</v>
      </c>
      <c r="E70" s="7">
        <f t="shared" si="13"/>
        <v>1.3680000000000001</v>
      </c>
      <c r="F70" s="6"/>
      <c r="G70" s="6"/>
      <c r="H70" s="6"/>
      <c r="I70" s="6"/>
      <c r="J70" s="6"/>
      <c r="K70" s="6"/>
      <c r="L70" s="6"/>
      <c r="M70" s="6"/>
    </row>
    <row r="71" spans="1:13" ht="18" x14ac:dyDescent="0.35">
      <c r="A71" s="6"/>
      <c r="B71" s="7" t="s">
        <v>23</v>
      </c>
      <c r="C71" s="8">
        <v>1.49</v>
      </c>
      <c r="D71" s="7">
        <v>6</v>
      </c>
      <c r="E71" s="7">
        <f t="shared" si="13"/>
        <v>8.94</v>
      </c>
      <c r="F71" s="6"/>
      <c r="G71" s="6"/>
      <c r="H71" s="6"/>
      <c r="I71" s="6"/>
      <c r="J71" s="6"/>
      <c r="K71" s="6"/>
      <c r="L71" s="6"/>
      <c r="M71" s="6"/>
    </row>
    <row r="72" spans="1:13" ht="18" x14ac:dyDescent="0.35">
      <c r="A72" s="6"/>
      <c r="B72" s="7" t="s">
        <v>23</v>
      </c>
      <c r="C72" s="8">
        <v>0.74</v>
      </c>
      <c r="D72" s="7">
        <v>12</v>
      </c>
      <c r="E72" s="7">
        <f t="shared" si="13"/>
        <v>8.879999999999999</v>
      </c>
      <c r="F72" s="6"/>
      <c r="G72" s="6"/>
      <c r="H72" s="6"/>
      <c r="I72" s="6"/>
      <c r="J72" s="6"/>
      <c r="K72" s="6"/>
      <c r="L72" s="6"/>
      <c r="M72" s="6"/>
    </row>
    <row r="73" spans="1:13" ht="18" x14ac:dyDescent="0.35">
      <c r="A73" s="6"/>
      <c r="B73" s="7" t="s">
        <v>25</v>
      </c>
      <c r="C73" s="7">
        <v>7.4999999999999997E-2</v>
      </c>
      <c r="D73" s="7">
        <v>36</v>
      </c>
      <c r="E73" s="7">
        <f t="shared" si="13"/>
        <v>2.6999999999999997</v>
      </c>
      <c r="F73" s="6"/>
      <c r="G73" s="6"/>
      <c r="H73" s="6"/>
      <c r="I73" s="6"/>
      <c r="J73" s="6"/>
      <c r="K73" s="6"/>
      <c r="L73" s="6"/>
      <c r="M73" s="6"/>
    </row>
    <row r="74" spans="1:13" ht="18" x14ac:dyDescent="0.35">
      <c r="A74" s="6"/>
      <c r="B74" s="7" t="s">
        <v>25</v>
      </c>
      <c r="C74" s="7">
        <f>C73-0.04</f>
        <v>3.4999999999999996E-2</v>
      </c>
      <c r="D74" s="7">
        <v>12</v>
      </c>
      <c r="E74" s="7">
        <f t="shared" si="13"/>
        <v>0.41999999999999993</v>
      </c>
      <c r="F74" s="6"/>
      <c r="G74" s="6"/>
      <c r="H74" s="6"/>
      <c r="I74" s="6"/>
      <c r="J74" s="6"/>
      <c r="K74" s="6"/>
      <c r="L74" s="6"/>
      <c r="M74" s="6"/>
    </row>
    <row r="75" spans="1:13" ht="18" x14ac:dyDescent="0.35">
      <c r="A75" s="6"/>
      <c r="B75" s="7" t="s">
        <v>25</v>
      </c>
      <c r="C75" s="7">
        <v>0.3</v>
      </c>
      <c r="D75" s="7">
        <v>4</v>
      </c>
      <c r="E75" s="7">
        <f t="shared" si="13"/>
        <v>1.2</v>
      </c>
      <c r="F75" s="6"/>
      <c r="G75" s="6"/>
      <c r="H75" s="6"/>
      <c r="I75" s="6"/>
      <c r="J75" s="6"/>
      <c r="K75" s="6"/>
      <c r="L75" s="6"/>
      <c r="M75" s="6"/>
    </row>
    <row r="76" spans="1:13" ht="18" x14ac:dyDescent="0.35">
      <c r="A76" s="6"/>
      <c r="B76" s="7" t="s">
        <v>25</v>
      </c>
      <c r="C76" s="7">
        <v>0.21</v>
      </c>
      <c r="D76" s="7">
        <v>4</v>
      </c>
      <c r="E76" s="7">
        <f t="shared" si="13"/>
        <v>0.84</v>
      </c>
      <c r="F76" s="6"/>
      <c r="G76" s="6"/>
      <c r="H76" s="6"/>
      <c r="I76" s="6"/>
      <c r="J76" s="6"/>
      <c r="K76" s="6"/>
      <c r="L76" s="6"/>
      <c r="M76" s="6"/>
    </row>
    <row r="82" spans="1:8" x14ac:dyDescent="0.3">
      <c r="A82" t="s">
        <v>4</v>
      </c>
      <c r="E82" t="s">
        <v>7</v>
      </c>
      <c r="F82" t="s">
        <v>25</v>
      </c>
      <c r="G82" t="s">
        <v>23</v>
      </c>
      <c r="H82" t="s">
        <v>40</v>
      </c>
    </row>
    <row r="83" spans="1:8" x14ac:dyDescent="0.3">
      <c r="A83" t="s">
        <v>37</v>
      </c>
      <c r="E83">
        <f>SUM(E61:E70)</f>
        <v>136.56799999999998</v>
      </c>
      <c r="F83">
        <f>SUM(E73:E76)</f>
        <v>5.1599999999999993</v>
      </c>
      <c r="G83">
        <f>SUM(E71:E72)</f>
        <v>17.82</v>
      </c>
      <c r="H83">
        <f>SUM(E83:G83)</f>
        <v>159.54799999999997</v>
      </c>
    </row>
    <row r="84" spans="1:8" x14ac:dyDescent="0.3">
      <c r="A84" t="s">
        <v>38</v>
      </c>
      <c r="E84">
        <v>144</v>
      </c>
      <c r="F84">
        <v>6</v>
      </c>
      <c r="G84">
        <v>18</v>
      </c>
      <c r="H84">
        <f>SUM(E84:G84)</f>
        <v>168</v>
      </c>
    </row>
    <row r="85" spans="1:8" x14ac:dyDescent="0.3">
      <c r="A85" t="s">
        <v>39</v>
      </c>
      <c r="E85">
        <f>E83/E84</f>
        <v>0.94838888888888873</v>
      </c>
      <c r="F85">
        <f t="shared" ref="F85:H85" si="14">F83/F84</f>
        <v>0.85999999999999988</v>
      </c>
      <c r="G85">
        <f t="shared" si="14"/>
        <v>0.99</v>
      </c>
      <c r="H85">
        <f t="shared" si="14"/>
        <v>0.94969047619047608</v>
      </c>
    </row>
  </sheetData>
  <mergeCells count="1">
    <mergeCell ref="A60:E60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Роман</cp:lastModifiedBy>
  <dcterms:created xsi:type="dcterms:W3CDTF">2025-04-10T23:46:53Z</dcterms:created>
  <dcterms:modified xsi:type="dcterms:W3CDTF">2025-04-18T16:53:21Z</dcterms:modified>
</cp:coreProperties>
</file>