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Downloads\FF Project\Project 2\"/>
    </mc:Choice>
  </mc:AlternateContent>
  <xr:revisionPtr revIDLastSave="0" documentId="13_ncr:1_{B728E3F4-06A3-4824-ADE8-AE97B2007BBC}" xr6:coauthVersionLast="47" xr6:coauthVersionMax="47" xr10:uidLastSave="{00000000-0000-0000-0000-000000000000}"/>
  <bookViews>
    <workbookView xWindow="-110" yWindow="-110" windowWidth="25820" windowHeight="14620" tabRatio="761" xr2:uid="{34ED1C69-D786-4939-A6F1-336B78A5B843}"/>
  </bookViews>
  <sheets>
    <sheet name="Cumulative" sheetId="4" r:id="rId1"/>
    <sheet name="Balance Sheet" sheetId="2" r:id="rId2"/>
    <sheet name="Cash Flow" sheetId="3" r:id="rId3"/>
    <sheet name="Income Statemen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4" l="1"/>
  <c r="D45" i="4"/>
  <c r="E45" i="4"/>
  <c r="F45" i="4"/>
  <c r="C44" i="4"/>
  <c r="D44" i="4"/>
  <c r="E44" i="4"/>
  <c r="F44" i="4"/>
  <c r="B45" i="4"/>
  <c r="B44" i="4"/>
  <c r="C42" i="4"/>
  <c r="D42" i="4"/>
  <c r="E42" i="4"/>
  <c r="F42" i="4"/>
  <c r="C41" i="4"/>
  <c r="D41" i="4"/>
  <c r="E41" i="4"/>
  <c r="F41" i="4"/>
  <c r="B42" i="4"/>
  <c r="B41" i="4"/>
  <c r="F39" i="4"/>
  <c r="C39" i="4"/>
  <c r="D39" i="4"/>
  <c r="E39" i="4"/>
  <c r="C38" i="4"/>
  <c r="D38" i="4"/>
  <c r="E38" i="4"/>
  <c r="F38" i="4"/>
  <c r="B39" i="4"/>
  <c r="B38" i="4"/>
  <c r="C37" i="4"/>
  <c r="D36" i="4"/>
  <c r="E36" i="4"/>
  <c r="F36" i="4"/>
  <c r="C36" i="4"/>
  <c r="B36" i="4"/>
  <c r="B37" i="4"/>
  <c r="C34" i="4"/>
  <c r="D34" i="4"/>
  <c r="E34" i="4"/>
  <c r="F34" i="4"/>
  <c r="B34" i="4"/>
  <c r="C33" i="4"/>
  <c r="D33" i="4"/>
  <c r="E33" i="4"/>
  <c r="F33" i="4"/>
  <c r="B33" i="4"/>
  <c r="F24" i="4" a="1"/>
  <c r="F24" i="4" s="1"/>
  <c r="E24" i="4" a="1"/>
  <c r="E24" i="4" s="1"/>
  <c r="D24" i="4" a="1"/>
  <c r="D24" i="4" s="1"/>
  <c r="C24" i="4" a="1"/>
  <c r="C24" i="4" s="1"/>
  <c r="B24" i="4" a="1"/>
  <c r="B24" i="4" s="1"/>
  <c r="F19" i="4"/>
  <c r="F37" i="4" s="1"/>
  <c r="E19" i="4"/>
  <c r="E37" i="4" s="1"/>
  <c r="D19" i="4"/>
  <c r="D37" i="4" s="1"/>
  <c r="F7" i="4"/>
  <c r="E7" i="4"/>
  <c r="D7" i="4"/>
  <c r="C7" i="4"/>
  <c r="B7" i="4"/>
  <c r="F4" i="4"/>
  <c r="E4" i="4"/>
  <c r="D4" i="4"/>
  <c r="C4" i="4"/>
  <c r="B4" i="4"/>
  <c r="C7" i="2"/>
  <c r="D7" i="2"/>
  <c r="E7" i="2"/>
  <c r="F7" i="2"/>
  <c r="B7" i="2"/>
  <c r="C4" i="2"/>
  <c r="D4" i="2"/>
  <c r="E4" i="2"/>
  <c r="F4" i="2"/>
  <c r="B4" i="2"/>
  <c r="F4" i="1"/>
  <c r="C9" i="1" a="1"/>
  <c r="C9" i="1"/>
  <c r="D9" i="1" a="1"/>
  <c r="D9" i="1" s="1"/>
  <c r="E9" i="1" a="1"/>
  <c r="E9" i="1"/>
  <c r="F9" i="1" a="1"/>
  <c r="F9" i="1"/>
  <c r="B9" i="1" a="1"/>
  <c r="B9" i="1" s="1"/>
  <c r="E4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<sst xmlns="http://schemas.openxmlformats.org/spreadsheetml/2006/main" count="56" uniqueCount="35">
  <si>
    <t>Revenue from operations</t>
  </si>
  <si>
    <t>Total Income</t>
  </si>
  <si>
    <t>Other Income</t>
  </si>
  <si>
    <t>Total Expenses</t>
  </si>
  <si>
    <t>Profit Before Tax</t>
  </si>
  <si>
    <t>Depreciation and Amortisation</t>
  </si>
  <si>
    <t>Other Expenses</t>
  </si>
  <si>
    <t>Tax Expenses</t>
  </si>
  <si>
    <t>Total assets</t>
  </si>
  <si>
    <t>Total equity</t>
  </si>
  <si>
    <t>Non-current liabilities</t>
  </si>
  <si>
    <t>Current liabilities</t>
  </si>
  <si>
    <t>Net Profit</t>
  </si>
  <si>
    <t>Finance Cost</t>
  </si>
  <si>
    <t>PP&amp;E</t>
  </si>
  <si>
    <t>Other Non-current assets</t>
  </si>
  <si>
    <t>Inventories</t>
  </si>
  <si>
    <t>Total Non-current assets</t>
  </si>
  <si>
    <t>Other Current assets</t>
  </si>
  <si>
    <t>Total Current assets</t>
  </si>
  <si>
    <t>Total Liabilities</t>
  </si>
  <si>
    <t>Liquidity Ratios</t>
  </si>
  <si>
    <t>Current Ratio</t>
  </si>
  <si>
    <t>Quick Ratio</t>
  </si>
  <si>
    <t>Profitability Ratios</t>
  </si>
  <si>
    <t>Net Profit Margin</t>
  </si>
  <si>
    <t>Operating Profit Margin</t>
  </si>
  <si>
    <t>Return on Assets (ROA)</t>
  </si>
  <si>
    <t>Return on Equity (ROE)</t>
  </si>
  <si>
    <t>Efficiency Ratios</t>
  </si>
  <si>
    <t>Asset Turnover Ratio</t>
  </si>
  <si>
    <t>Fixed Asset Turnover Ratio</t>
  </si>
  <si>
    <t>Solvency Ratios</t>
  </si>
  <si>
    <t>Debt Ratio</t>
  </si>
  <si>
    <t>Equity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</si>
</sst>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71" formatCode="0.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47CF-4749-41D6-B489-A7C6E3A56C35}">
  <dimension ref="A1:F45"/>
  <sheetViews>
    <sheetView tabSelected="1" topLeftCell="A12" zoomScale="83" zoomScaleNormal="85" workbookViewId="0">
      <selection activeCell="D36" sqref="D36"/>
    </sheetView>
  </sheetViews>
  <sheetFormatPr defaultRowHeight="14.5" x14ac:dyDescent="0.35"/>
  <cols>
    <col min="1" max="1" width="29.36328125" style="11" customWidth="1"/>
    <col min="2" max="2" width="21.453125" style="8" customWidth="1"/>
    <col min="3" max="3" width="19.81640625" style="8" customWidth="1"/>
    <col min="4" max="4" width="19.7265625" style="8" customWidth="1"/>
    <col min="5" max="5" width="21.36328125" style="8" customWidth="1"/>
    <col min="6" max="6" width="22.54296875" style="8" customWidth="1"/>
    <col min="7" max="7" width="8.7265625" style="8" customWidth="1"/>
    <col min="8" max="16384" width="8.7265625" style="8"/>
  </cols>
  <sheetData>
    <row r="1" spans="1:6" ht="18.5" x14ac:dyDescent="0.45">
      <c r="B1" s="15">
        <v>2024</v>
      </c>
      <c r="C1" s="15">
        <v>2023</v>
      </c>
      <c r="D1" s="15">
        <v>2022</v>
      </c>
      <c r="E1" s="15">
        <v>2021</v>
      </c>
      <c r="F1" s="15">
        <v>2020</v>
      </c>
    </row>
    <row r="2" spans="1:6" x14ac:dyDescent="0.35">
      <c r="B2" s="9"/>
      <c r="C2" s="9"/>
      <c r="D2" s="9"/>
      <c r="E2" s="9"/>
      <c r="F2" s="9"/>
    </row>
    <row r="3" spans="1:6" ht="15.5" x14ac:dyDescent="0.35">
      <c r="A3" s="12" t="s">
        <v>14</v>
      </c>
      <c r="B3" s="9">
        <v>2838.54</v>
      </c>
      <c r="C3" s="9">
        <v>2315.59</v>
      </c>
      <c r="D3" s="9">
        <v>2315.48</v>
      </c>
      <c r="E3" s="9">
        <v>2647.77</v>
      </c>
      <c r="F3" s="9">
        <v>2841.75</v>
      </c>
    </row>
    <row r="4" spans="1:6" ht="15.5" x14ac:dyDescent="0.35">
      <c r="A4" s="12" t="s">
        <v>15</v>
      </c>
      <c r="B4" s="9">
        <f>SUM(-B3,B5)</f>
        <v>21373.649999999998</v>
      </c>
      <c r="C4" s="9">
        <f t="shared" ref="C4:F4" si="0">SUM(-C3,C5)</f>
        <v>18399.36</v>
      </c>
      <c r="D4" s="9">
        <f t="shared" si="0"/>
        <v>12924.5</v>
      </c>
      <c r="E4" s="9">
        <f t="shared" si="0"/>
        <v>13653.16</v>
      </c>
      <c r="F4" s="9">
        <f t="shared" si="0"/>
        <v>11799.23</v>
      </c>
    </row>
    <row r="5" spans="1:6" ht="15.5" x14ac:dyDescent="0.35">
      <c r="A5" s="13" t="s">
        <v>17</v>
      </c>
      <c r="B5" s="10">
        <v>24212.19</v>
      </c>
      <c r="C5" s="10">
        <v>20714.95</v>
      </c>
      <c r="D5" s="10">
        <v>15239.98</v>
      </c>
      <c r="E5" s="10">
        <v>16300.93</v>
      </c>
      <c r="F5" s="10">
        <v>14640.98</v>
      </c>
    </row>
    <row r="6" spans="1:6" ht="15.5" x14ac:dyDescent="0.35">
      <c r="A6" s="12" t="s">
        <v>16</v>
      </c>
      <c r="B6" s="9">
        <v>88485.1</v>
      </c>
      <c r="C6" s="9">
        <v>82866.899999999994</v>
      </c>
      <c r="D6" s="9">
        <v>70352.240000000005</v>
      </c>
      <c r="E6" s="9">
        <v>67515.27</v>
      </c>
      <c r="F6" s="9">
        <v>64235.06</v>
      </c>
    </row>
    <row r="7" spans="1:6" ht="15.5" x14ac:dyDescent="0.35">
      <c r="A7" s="12" t="s">
        <v>18</v>
      </c>
      <c r="B7" s="9">
        <f>SUM(-B6,B8)</f>
        <v>19169.75</v>
      </c>
      <c r="C7" s="9">
        <f t="shared" ref="C7:F7" si="1">SUM(-C6,C8)</f>
        <v>17737.810000000012</v>
      </c>
      <c r="D7" s="9">
        <f t="shared" si="1"/>
        <v>24147.39</v>
      </c>
      <c r="E7" s="9">
        <f t="shared" si="1"/>
        <v>23724.739999999991</v>
      </c>
      <c r="F7" s="9">
        <f t="shared" si="1"/>
        <v>26555.449999999997</v>
      </c>
    </row>
    <row r="8" spans="1:6" ht="15.5" x14ac:dyDescent="0.35">
      <c r="A8" s="13" t="s">
        <v>19</v>
      </c>
      <c r="B8" s="10">
        <v>107654.85</v>
      </c>
      <c r="C8" s="10">
        <v>100604.71</v>
      </c>
      <c r="D8" s="10">
        <v>94499.63</v>
      </c>
      <c r="E8" s="10">
        <v>91240.01</v>
      </c>
      <c r="F8" s="10">
        <v>90790.51</v>
      </c>
    </row>
    <row r="9" spans="1:6" ht="15.5" x14ac:dyDescent="0.35">
      <c r="A9" s="13" t="s">
        <v>8</v>
      </c>
      <c r="B9" s="10">
        <v>131867.04</v>
      </c>
      <c r="C9" s="10">
        <v>121319.66</v>
      </c>
      <c r="D9" s="10">
        <v>109739.61</v>
      </c>
      <c r="E9" s="10">
        <v>107540.94</v>
      </c>
      <c r="F9" s="10">
        <v>105431.49</v>
      </c>
    </row>
    <row r="10" spans="1:6" ht="15.5" x14ac:dyDescent="0.35">
      <c r="A10" s="12"/>
      <c r="B10" s="9"/>
      <c r="C10" s="9"/>
      <c r="D10" s="9"/>
      <c r="E10" s="9"/>
      <c r="F10" s="9"/>
    </row>
    <row r="11" spans="1:6" ht="15.5" x14ac:dyDescent="0.35">
      <c r="A11" s="13" t="s">
        <v>9</v>
      </c>
      <c r="B11" s="10">
        <v>23579.27</v>
      </c>
      <c r="C11" s="10">
        <v>23410.68</v>
      </c>
      <c r="D11" s="10">
        <v>23658.29</v>
      </c>
      <c r="E11" s="10">
        <v>22870.74</v>
      </c>
      <c r="F11" s="10">
        <v>22872.77</v>
      </c>
    </row>
    <row r="12" spans="1:6" ht="15.5" x14ac:dyDescent="0.35">
      <c r="A12" s="12"/>
      <c r="B12" s="9"/>
      <c r="C12" s="9"/>
      <c r="D12" s="9"/>
      <c r="E12" s="9"/>
      <c r="F12" s="9"/>
    </row>
    <row r="13" spans="1:6" ht="15.5" x14ac:dyDescent="0.35">
      <c r="A13" s="12" t="s">
        <v>10</v>
      </c>
      <c r="B13" s="9">
        <v>7175.07</v>
      </c>
      <c r="C13" s="9">
        <v>6019.75</v>
      </c>
      <c r="D13" s="9">
        <v>6923.69</v>
      </c>
      <c r="E13" s="9">
        <v>3245.86</v>
      </c>
      <c r="F13" s="9">
        <v>2044.71</v>
      </c>
    </row>
    <row r="14" spans="1:6" ht="15.5" x14ac:dyDescent="0.35">
      <c r="A14" s="12" t="s">
        <v>11</v>
      </c>
      <c r="B14" s="9">
        <v>101112.7</v>
      </c>
      <c r="C14" s="9">
        <v>91889.23</v>
      </c>
      <c r="D14" s="9">
        <v>79157.63</v>
      </c>
      <c r="E14" s="9">
        <v>81424.34</v>
      </c>
      <c r="F14" s="9">
        <v>80514.009999999995</v>
      </c>
    </row>
    <row r="15" spans="1:6" ht="15.5" x14ac:dyDescent="0.35">
      <c r="A15" s="13" t="s">
        <v>20</v>
      </c>
      <c r="B15" s="10">
        <v>108287.77</v>
      </c>
      <c r="C15" s="10">
        <v>97908.98</v>
      </c>
      <c r="D15" s="10">
        <v>86081.32</v>
      </c>
      <c r="E15" s="10">
        <v>84670.2</v>
      </c>
      <c r="F15" s="10">
        <v>82558.720000000001</v>
      </c>
    </row>
    <row r="16" spans="1:6" x14ac:dyDescent="0.35">
      <c r="B16" s="9"/>
      <c r="C16" s="9"/>
      <c r="D16" s="9"/>
      <c r="E16" s="9"/>
      <c r="F16" s="9"/>
    </row>
    <row r="17" spans="1:6" x14ac:dyDescent="0.35">
      <c r="B17" s="9"/>
      <c r="C17" s="9"/>
      <c r="D17" s="9"/>
      <c r="E17" s="9"/>
      <c r="F17" s="9"/>
    </row>
    <row r="18" spans="1:6" ht="15.5" x14ac:dyDescent="0.35">
      <c r="A18" s="12" t="s">
        <v>0</v>
      </c>
      <c r="B18" s="9">
        <v>30919.48</v>
      </c>
      <c r="C18" s="9">
        <v>33280.86</v>
      </c>
      <c r="D18" s="9">
        <v>27140.93</v>
      </c>
      <c r="E18" s="9">
        <v>20966.96</v>
      </c>
      <c r="F18" s="9">
        <v>37558.400000000001</v>
      </c>
    </row>
    <row r="19" spans="1:6" ht="15.5" x14ac:dyDescent="0.35">
      <c r="A19" s="12" t="s">
        <v>2</v>
      </c>
      <c r="B19" s="9">
        <v>1306.97</v>
      </c>
      <c r="C19" s="9">
        <v>977.79</v>
      </c>
      <c r="D19" s="9">
        <f>SUM(-D18,D20)</f>
        <v>948.65999999999985</v>
      </c>
      <c r="E19" s="9">
        <f>SUM(-E18,E20)</f>
        <v>944.54999999999927</v>
      </c>
      <c r="F19" s="9">
        <f>SUM(-F18,F20)</f>
        <v>746.47000000000116</v>
      </c>
    </row>
    <row r="20" spans="1:6" ht="15.5" x14ac:dyDescent="0.35">
      <c r="A20" s="13" t="s">
        <v>1</v>
      </c>
      <c r="B20" s="10">
        <v>32226.45</v>
      </c>
      <c r="C20" s="10">
        <v>34258.65</v>
      </c>
      <c r="D20" s="10">
        <v>28089.59</v>
      </c>
      <c r="E20" s="10">
        <v>21911.51</v>
      </c>
      <c r="F20" s="10">
        <v>38304.870000000003</v>
      </c>
    </row>
    <row r="21" spans="1:6" ht="15.5" x14ac:dyDescent="0.35">
      <c r="A21" s="12"/>
      <c r="B21" s="9"/>
      <c r="C21" s="9"/>
      <c r="D21" s="9"/>
      <c r="E21" s="9"/>
      <c r="F21" s="9"/>
    </row>
    <row r="22" spans="1:6" ht="15.5" x14ac:dyDescent="0.35">
      <c r="A22" s="12" t="s">
        <v>5</v>
      </c>
      <c r="B22" s="9">
        <v>741.83</v>
      </c>
      <c r="C22" s="9">
        <v>683.71</v>
      </c>
      <c r="D22" s="9">
        <v>680.42</v>
      </c>
      <c r="E22" s="9">
        <v>754.96</v>
      </c>
      <c r="F22" s="9">
        <v>673.52</v>
      </c>
    </row>
    <row r="23" spans="1:6" ht="15.5" x14ac:dyDescent="0.35">
      <c r="A23" s="12" t="s">
        <v>13</v>
      </c>
      <c r="B23" s="9">
        <v>2399.1</v>
      </c>
      <c r="C23" s="9">
        <v>2423.8000000000002</v>
      </c>
      <c r="D23" s="9">
        <v>7283.26</v>
      </c>
      <c r="E23" s="9">
        <v>5759.58</v>
      </c>
      <c r="F23" s="9">
        <v>6732.28</v>
      </c>
    </row>
    <row r="24" spans="1:6" ht="15.5" x14ac:dyDescent="0.35">
      <c r="A24" s="12" t="s">
        <v>6</v>
      </c>
      <c r="B24" s="9" cm="1">
        <f t="array" ref="B24">SUM(-B22:B23,B25)</f>
        <v>28401.88</v>
      </c>
      <c r="C24" s="9" cm="1">
        <f t="array" ref="C24">SUM(-C22:C23,C25)</f>
        <v>29834.04</v>
      </c>
      <c r="D24" s="9" cm="1">
        <f t="array" ref="D24">SUM(-D22:D23,D25)</f>
        <v>18599.3</v>
      </c>
      <c r="E24" s="9" cm="1">
        <f t="array" ref="E24">SUM(-E22:E23,E25)</f>
        <v>14650.329999999998</v>
      </c>
      <c r="F24" s="9" cm="1">
        <f t="array" ref="F24">SUM(-F22:F23,F25)</f>
        <v>26488.289999999997</v>
      </c>
    </row>
    <row r="25" spans="1:6" ht="15.5" x14ac:dyDescent="0.35">
      <c r="A25" s="13" t="s">
        <v>3</v>
      </c>
      <c r="B25" s="10">
        <v>31542.81</v>
      </c>
      <c r="C25" s="10">
        <v>32941.550000000003</v>
      </c>
      <c r="D25" s="10">
        <v>26562.98</v>
      </c>
      <c r="E25" s="10">
        <v>21164.87</v>
      </c>
      <c r="F25" s="10">
        <v>33894.089999999997</v>
      </c>
    </row>
    <row r="26" spans="1:6" ht="15.5" x14ac:dyDescent="0.35">
      <c r="A26" s="13" t="s">
        <v>4</v>
      </c>
      <c r="B26" s="10">
        <v>683.64</v>
      </c>
      <c r="C26" s="10">
        <v>1317.1</v>
      </c>
      <c r="D26" s="10">
        <v>1526.61</v>
      </c>
      <c r="E26" s="10">
        <v>746.64</v>
      </c>
      <c r="F26" s="10">
        <v>4410.78</v>
      </c>
    </row>
    <row r="27" spans="1:6" ht="15.5" x14ac:dyDescent="0.35">
      <c r="A27" s="13"/>
      <c r="B27" s="10"/>
      <c r="C27" s="10"/>
      <c r="D27" s="9"/>
      <c r="E27" s="9"/>
      <c r="F27" s="9"/>
    </row>
    <row r="28" spans="1:6" ht="15.5" x14ac:dyDescent="0.35">
      <c r="A28" s="13" t="s">
        <v>7</v>
      </c>
      <c r="B28" s="10">
        <v>217.95</v>
      </c>
      <c r="C28" s="10">
        <v>364.21</v>
      </c>
      <c r="D28" s="10">
        <v>398.09</v>
      </c>
      <c r="E28" s="10">
        <v>91.25</v>
      </c>
      <c r="F28" s="10">
        <v>1515.99</v>
      </c>
    </row>
    <row r="29" spans="1:6" ht="15.5" x14ac:dyDescent="0.35">
      <c r="A29" s="13" t="s">
        <v>12</v>
      </c>
      <c r="B29" s="10">
        <v>465.69</v>
      </c>
      <c r="C29" s="10">
        <v>952.89</v>
      </c>
      <c r="D29" s="10">
        <v>1128.52</v>
      </c>
      <c r="E29" s="10">
        <v>655.39</v>
      </c>
      <c r="F29" s="10">
        <v>2894.79</v>
      </c>
    </row>
    <row r="30" spans="1:6" x14ac:dyDescent="0.35">
      <c r="B30" s="9"/>
      <c r="C30" s="9"/>
      <c r="D30" s="9"/>
      <c r="E30" s="9"/>
      <c r="F30" s="9"/>
    </row>
    <row r="31" spans="1:6" x14ac:dyDescent="0.35">
      <c r="B31" s="9"/>
      <c r="C31" s="9"/>
      <c r="D31" s="9"/>
      <c r="E31" s="9"/>
      <c r="F31" s="9"/>
    </row>
    <row r="32" spans="1:6" ht="15.5" x14ac:dyDescent="0.35">
      <c r="A32" s="13" t="s">
        <v>21</v>
      </c>
      <c r="B32" s="9"/>
      <c r="C32" s="9"/>
      <c r="D32" s="9"/>
      <c r="E32" s="9"/>
      <c r="F32" s="9"/>
    </row>
    <row r="33" spans="1:6" x14ac:dyDescent="0.35">
      <c r="A33" s="11" t="s">
        <v>22</v>
      </c>
      <c r="B33" s="16" t="str">
        <f>IMDIV(B8,B14)</f>
        <v>1.06470156567869</v>
      </c>
      <c r="C33" s="14" t="str">
        <f t="shared" ref="C33:F33" si="2">IMDIV(C8,C14)</f>
        <v>1.09484767692579</v>
      </c>
      <c r="D33" s="14" t="str">
        <f t="shared" si="2"/>
        <v>1.19381580777494</v>
      </c>
      <c r="E33" s="14" t="str">
        <f t="shared" si="2"/>
        <v>1.12054958013783</v>
      </c>
      <c r="F33" s="14" t="str">
        <f t="shared" si="2"/>
        <v>1.12763617164267</v>
      </c>
    </row>
    <row r="34" spans="1:6" x14ac:dyDescent="0.35">
      <c r="A34" s="11" t="s">
        <v>23</v>
      </c>
      <c r="B34" s="9" t="str">
        <f>IMDIV(B8-B6,B14)</f>
        <v>0.189587954826644</v>
      </c>
      <c r="C34" s="9" t="str">
        <f t="shared" ref="C34:F34" si="3">IMDIV(C8-C6,C14)</f>
        <v>0.193034700584606</v>
      </c>
      <c r="D34" s="9" t="str">
        <f t="shared" si="3"/>
        <v>0.305054484324505</v>
      </c>
      <c r="E34" s="9" t="str">
        <f t="shared" si="3"/>
        <v>0.291371597239842</v>
      </c>
      <c r="F34" s="9" t="str">
        <f t="shared" si="3"/>
        <v>0.329823964798176</v>
      </c>
    </row>
    <row r="35" spans="1:6" ht="15.5" x14ac:dyDescent="0.35">
      <c r="A35" s="13" t="s">
        <v>24</v>
      </c>
      <c r="B35" s="9"/>
      <c r="C35" s="9"/>
      <c r="D35" s="9"/>
      <c r="E35" s="9"/>
      <c r="F35" s="9"/>
    </row>
    <row r="36" spans="1:6" x14ac:dyDescent="0.35">
      <c r="A36" s="11" t="s">
        <v>25</v>
      </c>
      <c r="B36" s="17">
        <f>IMDIV(B29,B20)*100</f>
        <v>1.4450552263746099</v>
      </c>
      <c r="C36" s="17">
        <f>IMDIV(C29,C20)*100</f>
        <v>2.7814581134983403</v>
      </c>
      <c r="D36" s="17">
        <f t="shared" ref="D36:F36" si="4">IMDIV(D29,D20)*100</f>
        <v>4.0175737702116701</v>
      </c>
      <c r="E36" s="17">
        <f t="shared" si="4"/>
        <v>2.99107637949187</v>
      </c>
      <c r="F36" s="17">
        <f t="shared" si="4"/>
        <v>7.5572375000881102</v>
      </c>
    </row>
    <row r="37" spans="1:6" x14ac:dyDescent="0.35">
      <c r="A37" s="11" t="s">
        <v>26</v>
      </c>
      <c r="B37" s="17">
        <f xml:space="preserve"> IMDIV(B26+B23-B19,B20)*100</f>
        <v>5.5102873571243505</v>
      </c>
      <c r="C37" s="17">
        <f t="shared" ref="C37:F37" si="5" xml:space="preserve"> IMDIV(C26+C23-C19,C20)*100</f>
        <v>8.0654374880504598</v>
      </c>
      <c r="D37" s="17">
        <f t="shared" si="5"/>
        <v>27.986204141819098</v>
      </c>
      <c r="E37" s="17">
        <f t="shared" si="5"/>
        <v>25.382413170064499</v>
      </c>
      <c r="F37" s="17">
        <f t="shared" si="5"/>
        <v>27.1416924270987</v>
      </c>
    </row>
    <row r="38" spans="1:6" x14ac:dyDescent="0.35">
      <c r="A38" s="11" t="s">
        <v>27</v>
      </c>
      <c r="B38" s="8">
        <f>IMDIV(B29,B9)*100</f>
        <v>0.35315117409172103</v>
      </c>
      <c r="C38" s="8">
        <f t="shared" ref="C38:F38" si="6">IMDIV(C29,C9)*100</f>
        <v>0.7854374138536161</v>
      </c>
      <c r="D38" s="8">
        <f t="shared" si="6"/>
        <v>1.0283615915894</v>
      </c>
      <c r="E38" s="8">
        <f t="shared" si="6"/>
        <v>0.60943302150790202</v>
      </c>
      <c r="F38" s="8">
        <f t="shared" si="6"/>
        <v>2.7456597644593699</v>
      </c>
    </row>
    <row r="39" spans="1:6" x14ac:dyDescent="0.35">
      <c r="A39" s="11" t="s">
        <v>28</v>
      </c>
      <c r="B39" s="8">
        <f>IMDIV(B29,B11)*100</f>
        <v>1.9749975296097</v>
      </c>
      <c r="C39" s="8">
        <f t="shared" ref="C39:E39" si="7">IMDIV(C29,C11)*100</f>
        <v>4.0703217505856299</v>
      </c>
      <c r="D39" s="8">
        <f t="shared" si="7"/>
        <v>4.77008270673831</v>
      </c>
      <c r="E39" s="8">
        <f t="shared" si="7"/>
        <v>2.8656265603998801</v>
      </c>
      <c r="F39" s="8">
        <f>IMDIV(F29,F11)*100</f>
        <v>12.656053464447</v>
      </c>
    </row>
    <row r="40" spans="1:6" ht="15.5" x14ac:dyDescent="0.35">
      <c r="A40" s="13" t="s">
        <v>29</v>
      </c>
    </row>
    <row r="41" spans="1:6" x14ac:dyDescent="0.35">
      <c r="A41" s="11" t="s">
        <v>30</v>
      </c>
      <c r="B41" s="8" t="str">
        <f>IMDIV(B18,B9)</f>
        <v>0.234474664783558</v>
      </c>
      <c r="C41" s="8" t="str">
        <f t="shared" ref="C41:F41" si="8">IMDIV(C18,C9)</f>
        <v>0.274323716370455</v>
      </c>
      <c r="D41" s="8" t="str">
        <f t="shared" si="8"/>
        <v>0.24732118147677</v>
      </c>
      <c r="E41" s="8" t="str">
        <f t="shared" si="8"/>
        <v>0.194967237593423</v>
      </c>
      <c r="F41" s="8" t="str">
        <f t="shared" si="8"/>
        <v>0.35623512481897</v>
      </c>
    </row>
    <row r="42" spans="1:6" x14ac:dyDescent="0.35">
      <c r="A42" s="11" t="s">
        <v>31</v>
      </c>
      <c r="B42" s="8" t="str">
        <f>IMDIV(B18,B5)</f>
        <v>1.27702120295603</v>
      </c>
      <c r="C42" s="8" t="str">
        <f t="shared" ref="C42:F42" si="9">IMDIV(C18,C5)</f>
        <v>1.60661068455391</v>
      </c>
      <c r="D42" s="8" t="str">
        <f t="shared" si="9"/>
        <v>1.78090325577855</v>
      </c>
      <c r="E42" s="8" t="str">
        <f t="shared" si="9"/>
        <v>1.2862431775365</v>
      </c>
      <c r="F42" s="8" t="str">
        <f t="shared" si="9"/>
        <v>2.56529276045729</v>
      </c>
    </row>
    <row r="43" spans="1:6" ht="15.5" x14ac:dyDescent="0.35">
      <c r="A43" s="13" t="s">
        <v>32</v>
      </c>
    </row>
    <row r="44" spans="1:6" x14ac:dyDescent="0.35">
      <c r="A44" s="11" t="s">
        <v>33</v>
      </c>
      <c r="B44" s="8" t="str">
        <f>IMDIV(B15,B9)</f>
        <v>0.821189055278711</v>
      </c>
      <c r="C44" s="8" t="str">
        <f t="shared" ref="C44:F44" si="10">IMDIV(C15,C9)</f>
        <v>0.807033089278358</v>
      </c>
      <c r="D44" s="8" t="str">
        <f t="shared" si="10"/>
        <v>0.784414305828133</v>
      </c>
      <c r="E44" s="8" t="str">
        <f t="shared" si="10"/>
        <v>0.787329922911219</v>
      </c>
      <c r="F44" s="8" t="str">
        <f t="shared" si="10"/>
        <v>0.78305561270167</v>
      </c>
    </row>
    <row r="45" spans="1:6" x14ac:dyDescent="0.35">
      <c r="A45" s="11" t="s">
        <v>34</v>
      </c>
      <c r="B45" s="8" t="str">
        <f>IMDIV(B11,B9)</f>
        <v>0.178810944721289</v>
      </c>
      <c r="C45" s="8" t="str">
        <f t="shared" ref="C45:F45" si="11">IMDIV(C11,C9)</f>
        <v>0.192966910721642</v>
      </c>
      <c r="D45" s="8" t="str">
        <f t="shared" si="11"/>
        <v>0.215585694171867</v>
      </c>
      <c r="E45" s="8" t="str">
        <f t="shared" si="11"/>
        <v>0.212670077088781</v>
      </c>
      <c r="F45" s="8" t="str">
        <f t="shared" si="11"/>
        <v>0.21694438729833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C3E5-2574-4498-8B10-A2AF299C9FA1}">
  <dimension ref="A1:G15"/>
  <sheetViews>
    <sheetView zoomScale="70" zoomScaleNormal="70" workbookViewId="0">
      <selection activeCell="H15" sqref="H15"/>
    </sheetView>
  </sheetViews>
  <sheetFormatPr defaultRowHeight="14.5" x14ac:dyDescent="0.35"/>
  <cols>
    <col min="1" max="1" width="29.26953125" customWidth="1"/>
    <col min="2" max="4" width="9.90625" customWidth="1"/>
    <col min="5" max="5" width="10.08984375" customWidth="1"/>
    <col min="6" max="6" width="10.90625" customWidth="1"/>
  </cols>
  <sheetData>
    <row r="1" spans="1:7" ht="18.5" x14ac:dyDescent="0.45">
      <c r="B1" s="6">
        <v>2024</v>
      </c>
      <c r="C1" s="6">
        <v>2023</v>
      </c>
      <c r="D1" s="6">
        <v>2022</v>
      </c>
      <c r="E1" s="6">
        <v>2021</v>
      </c>
      <c r="F1" s="6">
        <v>2020</v>
      </c>
    </row>
    <row r="3" spans="1:7" ht="15.5" x14ac:dyDescent="0.35">
      <c r="A3" s="4" t="s">
        <v>14</v>
      </c>
      <c r="B3" s="2">
        <v>2838.54</v>
      </c>
      <c r="C3" s="2">
        <v>2315.59</v>
      </c>
      <c r="D3" s="2">
        <v>2315.48</v>
      </c>
      <c r="E3" s="2">
        <v>2647.77</v>
      </c>
      <c r="F3" s="2">
        <v>2841.75</v>
      </c>
    </row>
    <row r="4" spans="1:7" ht="15.5" x14ac:dyDescent="0.35">
      <c r="A4" s="4" t="s">
        <v>15</v>
      </c>
      <c r="B4" s="2">
        <f>SUM(-B3,B5)</f>
        <v>21373.649999999998</v>
      </c>
      <c r="C4" s="2">
        <f t="shared" ref="C4:F4" si="0">SUM(-C3,C5)</f>
        <v>18399.36</v>
      </c>
      <c r="D4" s="2">
        <f t="shared" si="0"/>
        <v>12924.5</v>
      </c>
      <c r="E4" s="2">
        <f t="shared" si="0"/>
        <v>13653.16</v>
      </c>
      <c r="F4" s="2">
        <f t="shared" si="0"/>
        <v>11799.23</v>
      </c>
    </row>
    <row r="5" spans="1:7" ht="15.5" x14ac:dyDescent="0.35">
      <c r="A5" s="7" t="s">
        <v>17</v>
      </c>
      <c r="B5" s="3">
        <v>24212.19</v>
      </c>
      <c r="C5" s="3">
        <v>20714.95</v>
      </c>
      <c r="D5" s="3">
        <v>15239.98</v>
      </c>
      <c r="E5" s="3">
        <v>16300.93</v>
      </c>
      <c r="F5" s="3">
        <v>14640.98</v>
      </c>
    </row>
    <row r="6" spans="1:7" ht="15.5" x14ac:dyDescent="0.35">
      <c r="A6" s="4" t="s">
        <v>16</v>
      </c>
      <c r="B6" s="2">
        <v>88485.1</v>
      </c>
      <c r="C6" s="2">
        <v>82866.899999999994</v>
      </c>
      <c r="D6" s="2">
        <v>70352.240000000005</v>
      </c>
      <c r="E6" s="2">
        <v>67515.27</v>
      </c>
      <c r="F6" s="2">
        <v>64235.06</v>
      </c>
    </row>
    <row r="7" spans="1:7" ht="15.5" x14ac:dyDescent="0.35">
      <c r="A7" s="4" t="s">
        <v>18</v>
      </c>
      <c r="B7" s="2">
        <f>SUM(-B6,B8)</f>
        <v>19169.75</v>
      </c>
      <c r="C7" s="2">
        <f t="shared" ref="C7:F7" si="1">SUM(-C6,C8)</f>
        <v>17737.810000000012</v>
      </c>
      <c r="D7" s="2">
        <f t="shared" si="1"/>
        <v>24147.39</v>
      </c>
      <c r="E7" s="2">
        <f t="shared" si="1"/>
        <v>23724.739999999991</v>
      </c>
      <c r="F7" s="2">
        <f t="shared" si="1"/>
        <v>26555.449999999997</v>
      </c>
    </row>
    <row r="8" spans="1:7" ht="15.5" x14ac:dyDescent="0.35">
      <c r="A8" s="7" t="s">
        <v>19</v>
      </c>
      <c r="B8" s="3">
        <v>107654.85</v>
      </c>
      <c r="C8" s="3">
        <v>100604.71</v>
      </c>
      <c r="D8" s="3">
        <v>94499.63</v>
      </c>
      <c r="E8" s="3">
        <v>91240.01</v>
      </c>
      <c r="F8" s="3">
        <v>90790.51</v>
      </c>
    </row>
    <row r="9" spans="1:7" ht="15.5" x14ac:dyDescent="0.35">
      <c r="A9" s="7" t="s">
        <v>8</v>
      </c>
      <c r="B9" s="3">
        <v>131867.04</v>
      </c>
      <c r="C9" s="3">
        <v>121319.66</v>
      </c>
      <c r="D9" s="3">
        <v>109739.61</v>
      </c>
      <c r="E9" s="3">
        <v>107540.94</v>
      </c>
      <c r="F9" s="3">
        <v>105431.49</v>
      </c>
    </row>
    <row r="10" spans="1:7" ht="15.5" x14ac:dyDescent="0.35">
      <c r="A10" s="4"/>
      <c r="B10" s="2"/>
      <c r="C10" s="2"/>
      <c r="D10" s="2"/>
      <c r="E10" s="2"/>
      <c r="F10" s="2"/>
    </row>
    <row r="11" spans="1:7" ht="15.5" x14ac:dyDescent="0.35">
      <c r="A11" s="7" t="s">
        <v>9</v>
      </c>
      <c r="B11" s="3">
        <v>23579.27</v>
      </c>
      <c r="C11" s="3">
        <v>23410.68</v>
      </c>
      <c r="D11" s="3">
        <v>23658.29</v>
      </c>
      <c r="E11" s="3">
        <v>22870.74</v>
      </c>
      <c r="F11" s="3">
        <v>22872.77</v>
      </c>
    </row>
    <row r="12" spans="1:7" ht="15.5" x14ac:dyDescent="0.35">
      <c r="A12" s="4"/>
      <c r="B12" s="2"/>
      <c r="C12" s="2"/>
      <c r="D12" s="2"/>
      <c r="E12" s="2"/>
      <c r="F12" s="2"/>
    </row>
    <row r="13" spans="1:7" ht="15.5" x14ac:dyDescent="0.35">
      <c r="A13" s="4" t="s">
        <v>10</v>
      </c>
      <c r="B13" s="2">
        <v>7175.07</v>
      </c>
      <c r="C13" s="2">
        <v>6019.75</v>
      </c>
      <c r="D13" s="2">
        <v>6923.69</v>
      </c>
      <c r="E13" s="2">
        <v>3245.86</v>
      </c>
      <c r="F13" s="2">
        <v>2044.71</v>
      </c>
    </row>
    <row r="14" spans="1:7" ht="18.5" x14ac:dyDescent="0.45">
      <c r="A14" s="4" t="s">
        <v>11</v>
      </c>
      <c r="B14" s="2">
        <v>101112.7</v>
      </c>
      <c r="C14" s="2">
        <v>91889.23</v>
      </c>
      <c r="D14" s="2">
        <v>79157.63</v>
      </c>
      <c r="E14" s="2">
        <v>81424.34</v>
      </c>
      <c r="F14" s="2">
        <v>80514.009999999995</v>
      </c>
      <c r="G14" s="5"/>
    </row>
    <row r="15" spans="1:7" ht="15.5" x14ac:dyDescent="0.35">
      <c r="A15" s="7" t="s">
        <v>20</v>
      </c>
      <c r="B15" s="3">
        <v>108287.77</v>
      </c>
      <c r="C15" s="3">
        <v>97908.98</v>
      </c>
      <c r="D15" s="3">
        <v>86081.32</v>
      </c>
      <c r="E15" s="3">
        <v>84670.2</v>
      </c>
      <c r="F15" s="3">
        <v>82558.720000000001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AA7A-021A-48B2-90F2-7613963A49BA}">
  <dimension ref="B1:F1"/>
  <sheetViews>
    <sheetView workbookViewId="0">
      <selection activeCell="D26" sqref="D26"/>
    </sheetView>
  </sheetViews>
  <sheetFormatPr defaultRowHeight="14.5" x14ac:dyDescent="0.35"/>
  <cols>
    <col min="1" max="1" width="20.90625" customWidth="1"/>
  </cols>
  <sheetData>
    <row r="1" spans="2:6" x14ac:dyDescent="0.35">
      <c r="B1">
        <v>2024</v>
      </c>
      <c r="C1">
        <v>2023</v>
      </c>
      <c r="D1">
        <v>2022</v>
      </c>
      <c r="E1">
        <v>2021</v>
      </c>
      <c r="F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0626-3112-4A19-979B-D45B0EEF3CAE}">
  <dimension ref="A1:G14"/>
  <sheetViews>
    <sheetView zoomScale="115" workbookViewId="0">
      <selection activeCell="F14" sqref="A3:F14"/>
    </sheetView>
  </sheetViews>
  <sheetFormatPr defaultRowHeight="14.5" x14ac:dyDescent="0.35"/>
  <cols>
    <col min="1" max="1" width="29.54296875" customWidth="1"/>
    <col min="2" max="2" width="11" customWidth="1"/>
    <col min="3" max="6" width="9.6328125" bestFit="1" customWidth="1"/>
  </cols>
  <sheetData>
    <row r="1" spans="1:7" ht="18.5" x14ac:dyDescent="0.45">
      <c r="B1" s="6">
        <v>2024</v>
      </c>
      <c r="C1" s="6">
        <v>2023</v>
      </c>
      <c r="D1" s="6">
        <v>2022</v>
      </c>
      <c r="E1" s="6">
        <v>2021</v>
      </c>
      <c r="F1" s="6">
        <v>2020</v>
      </c>
    </row>
    <row r="3" spans="1:7" ht="15.5" x14ac:dyDescent="0.35">
      <c r="A3" s="4" t="s">
        <v>0</v>
      </c>
      <c r="B3" s="2">
        <v>30919.48</v>
      </c>
      <c r="C3" s="2">
        <v>33280.86</v>
      </c>
      <c r="D3" s="2">
        <v>27140.93</v>
      </c>
      <c r="E3" s="2">
        <v>20966.96</v>
      </c>
      <c r="F3" s="2">
        <v>37558.400000000001</v>
      </c>
    </row>
    <row r="4" spans="1:7" ht="15.5" x14ac:dyDescent="0.35">
      <c r="A4" s="4" t="s">
        <v>2</v>
      </c>
      <c r="B4" s="2">
        <v>1306.97</v>
      </c>
      <c r="C4" s="2">
        <v>977.79</v>
      </c>
      <c r="D4" s="2">
        <f>SUM(-D3,D5)</f>
        <v>948.65999999999985</v>
      </c>
      <c r="E4" s="2">
        <f>SUM(-E3,E5)</f>
        <v>944.54999999999927</v>
      </c>
      <c r="F4" s="2">
        <f>SUM(-F3,F5)</f>
        <v>746.47000000000116</v>
      </c>
    </row>
    <row r="5" spans="1:7" ht="15.5" x14ac:dyDescent="0.35">
      <c r="A5" s="7" t="s">
        <v>1</v>
      </c>
      <c r="B5" s="3">
        <v>32226.45</v>
      </c>
      <c r="C5" s="3">
        <v>34258.65</v>
      </c>
      <c r="D5" s="3">
        <v>28089.59</v>
      </c>
      <c r="E5" s="3">
        <v>21911.51</v>
      </c>
      <c r="F5" s="3">
        <v>38304.870000000003</v>
      </c>
    </row>
    <row r="6" spans="1:7" ht="15.5" x14ac:dyDescent="0.35">
      <c r="A6" s="4"/>
      <c r="B6" s="2"/>
      <c r="C6" s="2"/>
      <c r="D6" s="2"/>
      <c r="E6" s="2"/>
      <c r="F6" s="2"/>
    </row>
    <row r="7" spans="1:7" ht="15.5" x14ac:dyDescent="0.35">
      <c r="A7" s="4" t="s">
        <v>5</v>
      </c>
      <c r="B7" s="2">
        <v>741.83</v>
      </c>
      <c r="C7" s="2">
        <v>683.71</v>
      </c>
      <c r="D7" s="2">
        <v>680.42</v>
      </c>
      <c r="E7" s="2">
        <v>754.96</v>
      </c>
      <c r="F7" s="2">
        <v>673.52</v>
      </c>
    </row>
    <row r="8" spans="1:7" ht="15.5" x14ac:dyDescent="0.35">
      <c r="A8" s="4" t="s">
        <v>13</v>
      </c>
      <c r="B8" s="2">
        <v>2399.1</v>
      </c>
      <c r="C8" s="2">
        <v>2423.8000000000002</v>
      </c>
      <c r="D8" s="2">
        <v>7283.26</v>
      </c>
      <c r="E8" s="2">
        <v>5759.58</v>
      </c>
      <c r="F8" s="2">
        <v>6732.28</v>
      </c>
    </row>
    <row r="9" spans="1:7" ht="15.5" x14ac:dyDescent="0.35">
      <c r="A9" s="4" t="s">
        <v>6</v>
      </c>
      <c r="B9" s="2" cm="1">
        <f t="array" ref="B9">SUM(-B7:B8,B10)</f>
        <v>28401.88</v>
      </c>
      <c r="C9" s="2" cm="1">
        <f t="array" ref="C9">SUM(-C7:C8,C10)</f>
        <v>29834.04</v>
      </c>
      <c r="D9" s="2" cm="1">
        <f t="array" ref="D9">SUM(-D7:D8,D10)</f>
        <v>18599.3</v>
      </c>
      <c r="E9" s="2" cm="1">
        <f t="array" ref="E9">SUM(-E7:E8,E10)</f>
        <v>14650.329999999998</v>
      </c>
      <c r="F9" s="2" cm="1">
        <f t="array" ref="F9">SUM(-F7:F8,F10)</f>
        <v>26488.289999999997</v>
      </c>
    </row>
    <row r="10" spans="1:7" ht="15.5" x14ac:dyDescent="0.35">
      <c r="A10" s="7" t="s">
        <v>3</v>
      </c>
      <c r="B10" s="3">
        <v>31542.81</v>
      </c>
      <c r="C10" s="3">
        <v>32941.550000000003</v>
      </c>
      <c r="D10" s="3">
        <v>26562.98</v>
      </c>
      <c r="E10" s="3">
        <v>21164.87</v>
      </c>
      <c r="F10" s="3">
        <v>33894.089999999997</v>
      </c>
      <c r="G10" s="1"/>
    </row>
    <row r="11" spans="1:7" ht="15.5" x14ac:dyDescent="0.35">
      <c r="A11" s="7" t="s">
        <v>4</v>
      </c>
      <c r="B11" s="3">
        <v>683.64</v>
      </c>
      <c r="C11" s="3">
        <v>1317.1</v>
      </c>
      <c r="D11" s="3">
        <v>1526.61</v>
      </c>
      <c r="E11" s="3">
        <v>746.64</v>
      </c>
      <c r="F11" s="3">
        <v>4410.78</v>
      </c>
      <c r="G11" s="1"/>
    </row>
    <row r="12" spans="1:7" ht="15.5" x14ac:dyDescent="0.35">
      <c r="A12" s="7"/>
      <c r="B12" s="3"/>
      <c r="C12" s="3"/>
      <c r="D12" s="2"/>
      <c r="E12" s="2"/>
      <c r="F12" s="2"/>
    </row>
    <row r="13" spans="1:7" ht="15.5" x14ac:dyDescent="0.35">
      <c r="A13" s="7" t="s">
        <v>7</v>
      </c>
      <c r="B13" s="3">
        <v>217.95</v>
      </c>
      <c r="C13" s="3">
        <v>364.21</v>
      </c>
      <c r="D13" s="3">
        <v>398.09</v>
      </c>
      <c r="E13" s="3">
        <v>91.25</v>
      </c>
      <c r="F13" s="3">
        <v>1515.99</v>
      </c>
      <c r="G13" s="1"/>
    </row>
    <row r="14" spans="1:7" ht="15.5" x14ac:dyDescent="0.35">
      <c r="A14" s="7" t="s">
        <v>12</v>
      </c>
      <c r="B14" s="3">
        <v>465.69</v>
      </c>
      <c r="C14" s="3">
        <v>952.89</v>
      </c>
      <c r="D14" s="3">
        <v>1128.52</v>
      </c>
      <c r="E14" s="3">
        <v>655.39</v>
      </c>
      <c r="F14" s="3">
        <v>2894.79</v>
      </c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Cumulative</vt:lpstr>
      <vt:lpstr>Balance Sheet</vt:lpstr>
      <vt:lpstr>Cash Flow</vt:lpstr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Yadav</dc:creator>
  <cp:lastModifiedBy>Nishant Yadav</cp:lastModifiedBy>
  <dcterms:created xsi:type="dcterms:W3CDTF">2024-11-18T10:32:33Z</dcterms:created>
  <dcterms:modified xsi:type="dcterms:W3CDTF">2024-11-18T15:19:15Z</dcterms:modified>
</cp:coreProperties>
</file>