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omments3.xml" ContentType="application/vnd.openxmlformats-officedocument.spreadsheetml.comments+xml"/>
  <Override PartName="/xl/drawings/drawing4.xml" ContentType="application/vnd.openxmlformats-officedocument.drawing+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omments4.xml" ContentType="application/vnd.openxmlformats-officedocument.spreadsheetml.comments+xml"/>
  <Override PartName="/xl/drawings/drawing5.xml" ContentType="application/vnd.openxmlformats-officedocument.drawing+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omments5.xml" ContentType="application/vnd.openxmlformats-officedocument.spreadsheetml.comments+xml"/>
  <Override PartName="/xl/drawings/drawing6.xml" ContentType="application/vnd.openxmlformats-officedocument.drawing+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M &amp; N REGNSKAP - HOVEDMAPPE\skjema\"/>
    </mc:Choice>
  </mc:AlternateContent>
  <bookViews>
    <workbookView xWindow="1395" yWindow="0" windowWidth="18135" windowHeight="9960"/>
  </bookViews>
  <sheets>
    <sheet name="Aar 2024" sheetId="38" r:id="rId1"/>
    <sheet name="Aar 2023" sheetId="37" r:id="rId2"/>
    <sheet name="Aar 2022 oppd ifbm yrkeskjøring" sheetId="36" r:id="rId3"/>
    <sheet name="Aar 2022" sheetId="35" r:id="rId4"/>
    <sheet name="Aar 2021" sheetId="34" r:id="rId5"/>
    <sheet name="Aar 2020" sheetId="29" r:id="rId6"/>
    <sheet name="Satser" sheetId="32" r:id="rId7"/>
  </sheets>
  <definedNames>
    <definedName name="elbil" localSheetId="1">'Aar 2023'!#REF!</definedName>
    <definedName name="elbil" localSheetId="0">'Aar 2024'!#REF!</definedName>
    <definedName name="elbil">'Aar 2022 oppd ifbm yrkeskjøring'!$D$14</definedName>
    <definedName name="listepris" localSheetId="1">'Aar 2023'!$F$12</definedName>
    <definedName name="listepris" localSheetId="0">'Aar 2024'!$F$12</definedName>
    <definedName name="listepris">'Aar 2022 oppd ifbm yrkeskjøring'!$F$12</definedName>
    <definedName name="_xlnm.Print_Area" localSheetId="5">'Aar 2020'!$A$1:$F$26</definedName>
    <definedName name="_xlnm.Print_Area" localSheetId="4">'Aar 2021'!$A$1:$F$30</definedName>
    <definedName name="_xlnm.Print_Area" localSheetId="3">'Aar 2022'!$A$1:$F$30</definedName>
    <definedName name="_xlnm.Print_Area" localSheetId="2">'Aar 2022 oppd ifbm yrkeskjøring'!$A$1:$F$30</definedName>
    <definedName name="_xlnm.Print_Area" localSheetId="1">'Aar 2023'!$A$1:$F$29</definedName>
    <definedName name="_xlnm.Print_Area" localSheetId="0">'Aar 2024'!$A$1:$F$29</definedName>
    <definedName name="yrke" localSheetId="1">'Aar 2023'!$F$14</definedName>
    <definedName name="yrke" localSheetId="0">'Aar 2024'!$F$14</definedName>
    <definedName name="yrke">'Aar 2022 oppd ifbm yrkeskjøring'!$F$15</definedName>
    <definedName name="år" localSheetId="1">'Aar 2023'!$F$13</definedName>
    <definedName name="år" localSheetId="0">'Aar 2024'!$F$13</definedName>
    <definedName name="år">'Aar 2022 oppd ifbm yrkeskjøring'!$F$13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5" i="38" l="1"/>
  <c r="F21" i="38"/>
  <c r="F18" i="38"/>
  <c r="F22" i="38"/>
  <c r="G20" i="38"/>
  <c r="F21" i="37"/>
  <c r="F22" i="37" s="1"/>
  <c r="F18" i="37"/>
  <c r="F25" i="37"/>
  <c r="G20" i="37"/>
  <c r="F23" i="36"/>
  <c r="F26" i="38" l="1"/>
  <c r="F28" i="38" s="1"/>
  <c r="F29" i="38" s="1"/>
  <c r="F26" i="37"/>
  <c r="F28" i="37" s="1"/>
  <c r="F29" i="37" s="1"/>
  <c r="F19" i="36"/>
  <c r="G14" i="36" l="1" a="1"/>
  <c r="G14" i="36" s="1"/>
  <c r="F22" i="36" a="1"/>
  <c r="F22" i="36" s="1"/>
  <c r="G21" i="36"/>
  <c r="F22" i="35"/>
  <c r="F23" i="35" s="1"/>
  <c r="F26" i="36" l="1"/>
  <c r="F27" i="36" s="1"/>
  <c r="F19" i="35"/>
  <c r="F29" i="36" l="1"/>
  <c r="F30" i="36" s="1"/>
  <c r="F26" i="35"/>
  <c r="G21" i="35"/>
  <c r="G14" i="35"/>
  <c r="F27" i="35" l="1"/>
  <c r="F29" i="35" s="1"/>
  <c r="F30" i="35" s="1"/>
  <c r="F19" i="34"/>
  <c r="F22" i="34"/>
  <c r="F23" i="34" s="1"/>
  <c r="G21" i="34"/>
  <c r="G14" i="34"/>
  <c r="F26" i="34" l="1"/>
  <c r="F27" i="34" s="1"/>
  <c r="F29" i="34" s="1"/>
  <c r="F30" i="34" s="1"/>
  <c r="G17" i="29" l="1"/>
  <c r="G10" i="29"/>
  <c r="F15" i="29" l="1"/>
  <c r="F19" i="29" s="1"/>
  <c r="F18" i="29"/>
  <c r="F22" i="29" l="1"/>
  <c r="F23" i="29" l="1"/>
  <c r="F25" i="29" s="1"/>
  <c r="F26" i="29" s="1"/>
</calcChain>
</file>

<file path=xl/comments1.xml><?xml version="1.0" encoding="utf-8"?>
<comments xmlns="http://schemas.openxmlformats.org/spreadsheetml/2006/main">
  <authors>
    <author>Hilde Thronæs</author>
    <author>Magne Olufsen</author>
  </authors>
  <commentList>
    <comment ref="A12" authorId="0" shapeId="0">
      <text>
        <r>
          <rPr>
            <sz val="9"/>
            <color indexed="81"/>
            <rFont val="Tahoma"/>
            <family val="2"/>
          </rPr>
          <t>Den norske importørens listepris på tidspunktet bilen ble registrert første gang.</t>
        </r>
      </text>
    </comment>
    <comment ref="A13" authorId="0" shapeId="0">
      <text>
        <r>
          <rPr>
            <sz val="9"/>
            <color indexed="81"/>
            <rFont val="Tahoma"/>
            <family val="2"/>
          </rPr>
          <t xml:space="preserve">Det året bilen ble registrert 1. gang (ikke nødvendigvis det samme som bilens årsmodell). 
For bruktimporterte biler brukes det år bilen ble registrert 1. gang i utlandet.
</t>
        </r>
      </text>
    </comment>
    <comment ref="A14" authorId="0" shapeId="0">
      <text>
        <r>
          <rPr>
            <sz val="9"/>
            <color indexed="81"/>
            <rFont val="Tahoma"/>
            <family val="2"/>
          </rPr>
          <t>Krav om elektronisk kjørebok. 
NB! Vil ikke bli hensyntatt ved i beregning av fordel ved varebil klasse 2.</t>
        </r>
      </text>
    </comment>
    <comment ref="A15" authorId="0" shapeId="0">
      <text>
        <r>
          <rPr>
            <sz val="9"/>
            <color indexed="81"/>
            <rFont val="Tahoma"/>
            <family val="2"/>
          </rPr>
          <t xml:space="preserve">Del av måned regnes som hel måned. Bil disponert f.eks fra 28.10. til 31.12. fordelsbeskattes for 3 mnd (okt, nov og des), mens bil disponert f.eks fra 01.01. til 03.05. fordelsbeskattes for 5 mnd (jan t.o.m. mai)
</t>
        </r>
      </text>
    </comment>
    <comment ref="A20" authorId="1" shapeId="0">
      <text>
        <r>
          <rPr>
            <sz val="8"/>
            <color indexed="81"/>
            <rFont val="Tahoma"/>
            <family val="2"/>
          </rPr>
          <t xml:space="preserve">Varebil klasse 2 eller lett lastebil
Merk at det må være tjenestlig behov  for å redusere fordelen.
</t>
        </r>
      </text>
    </comment>
    <comment ref="A28" authorId="1" shapeId="0">
      <text>
        <r>
          <rPr>
            <sz val="8"/>
            <color indexed="81"/>
            <rFont val="Tahoma"/>
            <family val="2"/>
          </rPr>
          <t>Rapporteres som Naturalytelse -  Fri bil (med tilleggsinformasjon om bilens listepris og reg.nr.</t>
        </r>
      </text>
    </comment>
  </commentList>
</comments>
</file>

<file path=xl/comments2.xml><?xml version="1.0" encoding="utf-8"?>
<comments xmlns="http://schemas.openxmlformats.org/spreadsheetml/2006/main">
  <authors>
    <author>Hilde Thronæs</author>
    <author>Magne Olufsen</author>
  </authors>
  <commentList>
    <comment ref="A12" authorId="0" shapeId="0">
      <text>
        <r>
          <rPr>
            <sz val="9"/>
            <color indexed="81"/>
            <rFont val="Tahoma"/>
            <family val="2"/>
          </rPr>
          <t>Den norske importørens listepris på tidspunktet bilen ble registrert første gang.</t>
        </r>
      </text>
    </comment>
    <comment ref="A13" authorId="0" shapeId="0">
      <text>
        <r>
          <rPr>
            <sz val="9"/>
            <color indexed="81"/>
            <rFont val="Tahoma"/>
            <family val="2"/>
          </rPr>
          <t xml:space="preserve">Det året bilen ble registrert 1. gang (ikke nødvendigvis det samme som bilens årsmodell). 
For bruktimporterte biler brukes det år bilen ble registrert 1. gang i utlandet.
</t>
        </r>
      </text>
    </comment>
    <comment ref="A14" authorId="0" shapeId="0">
      <text>
        <r>
          <rPr>
            <sz val="9"/>
            <color indexed="81"/>
            <rFont val="Tahoma"/>
            <family val="2"/>
          </rPr>
          <t>Krav om elektronisk kjørebok. 
NB! Vil ikke bli hensyntatt ved i beregning av fordel ved varebil klasse 2.</t>
        </r>
      </text>
    </comment>
    <comment ref="A15" authorId="0" shapeId="0">
      <text>
        <r>
          <rPr>
            <sz val="9"/>
            <color indexed="81"/>
            <rFont val="Tahoma"/>
            <family val="2"/>
          </rPr>
          <t xml:space="preserve">Del av måned regnes som hel måned. Bil disponert f.eks fra 28.10. til 31.12. fordelsbeskattes for 3 mnd (okt, nov og des), mens bil disponert f.eks fra 01.01. til 03.05. fordelsbeskattes for 5 mnd (jan t.o.m. mai)
</t>
        </r>
      </text>
    </comment>
    <comment ref="A20" authorId="1" shapeId="0">
      <text>
        <r>
          <rPr>
            <sz val="8"/>
            <color indexed="81"/>
            <rFont val="Tahoma"/>
            <family val="2"/>
          </rPr>
          <t xml:space="preserve">Varebil klasse 2 eller lett lastebil
Merk at det må være tjenestlig behov  for å redusere fordelen.
</t>
        </r>
      </text>
    </comment>
    <comment ref="A28" authorId="1" shapeId="0">
      <text>
        <r>
          <rPr>
            <sz val="8"/>
            <color indexed="81"/>
            <rFont val="Tahoma"/>
            <family val="2"/>
          </rPr>
          <t>Rapporteres som Naturalytelse -  Fri bil (med tilleggsinformasjon om bilens listepris og reg.nr.</t>
        </r>
      </text>
    </comment>
  </commentList>
</comments>
</file>

<file path=xl/comments3.xml><?xml version="1.0" encoding="utf-8"?>
<comments xmlns="http://schemas.openxmlformats.org/spreadsheetml/2006/main">
  <authors>
    <author>Hilde Thronæs</author>
    <author>Magne Olufsen</author>
  </authors>
  <commentList>
    <comment ref="A12" authorId="0" shapeId="0">
      <text>
        <r>
          <rPr>
            <sz val="9"/>
            <color indexed="81"/>
            <rFont val="Tahoma"/>
            <family val="2"/>
          </rPr>
          <t>Den norske importørens listepris på tidspunktet bilen ble registrert første gang.</t>
        </r>
      </text>
    </comment>
    <comment ref="A13" authorId="0" shapeId="0">
      <text>
        <r>
          <rPr>
            <sz val="9"/>
            <color indexed="81"/>
            <rFont val="Tahoma"/>
            <family val="2"/>
          </rPr>
          <t xml:space="preserve">Det året bilen ble registrert 1. gang (ikke nødvendigvis det samme som bilens årsmodell). 
For bruktimporterte biler brukes det år bilen ble registrert 1. gang i utlandet.
</t>
        </r>
      </text>
    </comment>
    <comment ref="A14" authorId="1" shapeId="0">
      <text>
        <r>
          <rPr>
            <sz val="10"/>
            <color indexed="81"/>
            <rFont val="Arial"/>
            <family val="2"/>
          </rPr>
          <t>For biler som kun drives med elektrisk kraft skal beregningsgrunnlaget settes til 80 % (fra 2022) av listeprisen som ny.
For el-bil som er eldre enn 3 år pr. 1. januar i inntektståret settes beregningsgrunnlaget til 60 % av bilens listepris som ny. 
NB! Dette gjelder kun el-biler, ikke hybridbiler.
Denne beregning kan ikke kombineres med beregningen for varebil.</t>
        </r>
      </text>
    </comment>
    <comment ref="A15" authorId="0" shapeId="0">
      <text>
        <r>
          <rPr>
            <sz val="9"/>
            <color indexed="81"/>
            <rFont val="Tahoma"/>
            <family val="2"/>
          </rPr>
          <t>Krav om elektronisk kjørebok. 
NB! Vil ikke bli hensyntatt ved i beregning av fordel ved varebil klasse 2.
El-bil kombinert med reduksjon for 3 år og yrkeskjøring over 40 000 gir høyere fordel enn hvis nei til elbil blir valgt.</t>
        </r>
      </text>
    </comment>
    <comment ref="A16" authorId="0" shapeId="0">
      <text>
        <r>
          <rPr>
            <sz val="9"/>
            <color indexed="81"/>
            <rFont val="Tahoma"/>
            <family val="2"/>
          </rPr>
          <t xml:space="preserve">Del av måned regnes som hel måned. Bil disponert f.eks fra 28.10. til 31.12. fordelsbeskattes for 3 mnd (okt, nov og des), mens bil disponert f.eks fra 01.01. til 03.05. fordelsbeskattes for 5 mnd (jan t.o.m. mai)
</t>
        </r>
      </text>
    </comment>
    <comment ref="A21" authorId="1" shapeId="0">
      <text>
        <r>
          <rPr>
            <sz val="8"/>
            <color indexed="81"/>
            <rFont val="Tahoma"/>
            <family val="2"/>
          </rPr>
          <t>Varebil klasse 2 eller lett lastebil
Merk at det må være tjenestlig behov  for å redusere fordelen.
KOMBINASJON EL-BIL OG VAREBIL
Beregningsmetode for el-bil kan ikke kombineres med beregningsmetode for varebil. Er bilen en varebil så skal fordelen beregens etter reglene for varebil.</t>
        </r>
      </text>
    </comment>
    <comment ref="A29" authorId="1" shapeId="0">
      <text>
        <r>
          <rPr>
            <sz val="8"/>
            <color indexed="81"/>
            <rFont val="Tahoma"/>
            <family val="2"/>
          </rPr>
          <t>Rapporteres som Lønn, naturalytelser, godtgjørelse, Fri bil (firmabil) med tilleggsinformasjon om bilens listepris og reg.nr.</t>
        </r>
      </text>
    </comment>
  </commentList>
</comments>
</file>

<file path=xl/comments4.xml><?xml version="1.0" encoding="utf-8"?>
<comments xmlns="http://schemas.openxmlformats.org/spreadsheetml/2006/main">
  <authors>
    <author>Hilde Thronæs</author>
    <author>Magne Olufsen</author>
  </authors>
  <commentList>
    <comment ref="A12" authorId="0" shapeId="0">
      <text>
        <r>
          <rPr>
            <sz val="9"/>
            <color indexed="81"/>
            <rFont val="Tahoma"/>
            <family val="2"/>
          </rPr>
          <t>Den norske importørens listepris på tidspunktet bilen ble registrert første gang.</t>
        </r>
      </text>
    </comment>
    <comment ref="A13" authorId="0" shapeId="0">
      <text>
        <r>
          <rPr>
            <sz val="9"/>
            <color indexed="81"/>
            <rFont val="Tahoma"/>
            <family val="2"/>
          </rPr>
          <t xml:space="preserve">Det året bilen ble registrert 1. gang (ikke nødvendigvis det samme som bilens årsmodell). 
For bruktimporterte biler brukes det år bilen ble registrert 1. gang i utlandet.
</t>
        </r>
      </text>
    </comment>
    <comment ref="A14" authorId="1" shapeId="0">
      <text>
        <r>
          <rPr>
            <sz val="10"/>
            <color indexed="81"/>
            <rFont val="Arial"/>
            <family val="2"/>
          </rPr>
          <t xml:space="preserve">For biler som kun drives med elektrisk kraft skal beregningsgrunnlaget settes til 80 % (fra 2022) av listeprisen som ny.
For el-bil som er eldre enn 3 år pr. 1. januar i inntektståret settes beregningsgrunnlaget til 60 % av bilens listepris som ny. 
NB! Dette gjelder kun el-biler, ikke hybridbiler.
</t>
        </r>
      </text>
    </comment>
    <comment ref="A15" authorId="0" shapeId="0">
      <text>
        <r>
          <rPr>
            <sz val="9"/>
            <color indexed="81"/>
            <rFont val="Tahoma"/>
            <family val="2"/>
          </rPr>
          <t>Krav om elektronisk kjørebok. 
NB! Vil ikke bli hensyntatt ved i beregning av fordel ved varebil klasse 2.
El-bil kombinert med reduksjon for 3 år og yrkeskjøring over 40 000 gir høyere fordel enn hvis nei til elbil blir valgt.</t>
        </r>
      </text>
    </comment>
    <comment ref="A16" authorId="0" shapeId="0">
      <text>
        <r>
          <rPr>
            <sz val="9"/>
            <color indexed="81"/>
            <rFont val="Tahoma"/>
            <family val="2"/>
          </rPr>
          <t xml:space="preserve">Del av måned regnes som hel måned. Bil disponert f.eks fra 28.10. til 31.12. fordelsbeskattes for 3 mnd (okt, nov og des), mens bil disponert f.eks fra 01.01. til 03.05. fordelsbeskattes for 5 mnd (jan t.o.m. mai)
</t>
        </r>
      </text>
    </comment>
    <comment ref="A21" authorId="1" shapeId="0">
      <text>
        <r>
          <rPr>
            <sz val="8"/>
            <color indexed="81"/>
            <rFont val="Tahoma"/>
            <family val="2"/>
          </rPr>
          <t>Varebil klasse 2 eller lett lastebil
Merk at det må være tjenestlig behov  for å redusere fordelen.
KOMBINASJON EL-BIL OG VAREBIL
Beregningsmetode for el-bil kan ikke kombineres med beregningsmetode for varebil. Velges begge i regnearket, så vil metoden for el-bil bli brukt. Ønskes beregningsmetoden for varebil, må det svares nei på el-bil.</t>
        </r>
      </text>
    </comment>
    <comment ref="A29" authorId="1" shapeId="0">
      <text>
        <r>
          <rPr>
            <sz val="8"/>
            <color indexed="81"/>
            <rFont val="Tahoma"/>
            <family val="2"/>
          </rPr>
          <t>Rapporteres som Lønn, naturalytelser, godtgjørelse, Fri bil (firmabil) med tilleggsinformasjon om bilens listepris og reg.nr.</t>
        </r>
      </text>
    </comment>
  </commentList>
</comments>
</file>

<file path=xl/comments5.xml><?xml version="1.0" encoding="utf-8"?>
<comments xmlns="http://schemas.openxmlformats.org/spreadsheetml/2006/main">
  <authors>
    <author>Hilde Thronæs</author>
    <author>Magne Olufsen</author>
  </authors>
  <commentList>
    <comment ref="A12" authorId="0" shapeId="0">
      <text>
        <r>
          <rPr>
            <sz val="9"/>
            <color indexed="81"/>
            <rFont val="Tahoma"/>
            <family val="2"/>
          </rPr>
          <t>Den norske importørens listepris på tidspunktet bilen ble registrert første gang.</t>
        </r>
      </text>
    </comment>
    <comment ref="A13" authorId="0" shapeId="0">
      <text>
        <r>
          <rPr>
            <sz val="9"/>
            <color indexed="81"/>
            <rFont val="Tahoma"/>
            <family val="2"/>
          </rPr>
          <t xml:space="preserve">Det året bilen ble registrert 1. gang (ikke nødvendigvis det samme som bilens årsmodell). 
For bruktimporterte biler brukes det år bilen ble registrert 1. gang i utlandet.
</t>
        </r>
      </text>
    </comment>
    <comment ref="A14" authorId="1" shapeId="0">
      <text>
        <r>
          <rPr>
            <sz val="10"/>
            <color indexed="81"/>
            <rFont val="Arial"/>
            <family val="2"/>
          </rPr>
          <t xml:space="preserve">For biler som kun drives med elektrisk kraft skal beregningsgrunnlaget settes til 60 % av listeprisen som ny. 
For el-bil som er eldre enn 3 år pr. 1. januar i inntektståret settes beregningsgrunnlaget til 45 % av bilens listepris som ny. 
NB! Dette gjelder kun el-biler, ikke hybridbiler.
</t>
        </r>
      </text>
    </comment>
    <comment ref="A15" authorId="0" shapeId="0">
      <text>
        <r>
          <rPr>
            <sz val="9"/>
            <color indexed="81"/>
            <rFont val="Tahoma"/>
            <family val="2"/>
          </rPr>
          <t>Krav om elektronisk kjørebok. 
NB! Vil ikke bli hensyntatt ved i beregning av fordel ved varebil klasse 2</t>
        </r>
      </text>
    </comment>
    <comment ref="A16" authorId="0" shapeId="0">
      <text>
        <r>
          <rPr>
            <sz val="9"/>
            <color indexed="81"/>
            <rFont val="Tahoma"/>
            <family val="2"/>
          </rPr>
          <t xml:space="preserve">Del av måned regnes som hel måned. Bil disponert f.eks fra 28.10. til 31.12. fordelsbeskattes for 3 mnd (okt, nov og des), mens bil disponert f.eks fra 01.01. til 03.05. fordelsbeskattes for 5 mnd (jan t.o.m. mai)
</t>
        </r>
      </text>
    </comment>
    <comment ref="A21" authorId="1" shapeId="0">
      <text>
        <r>
          <rPr>
            <sz val="8"/>
            <color indexed="81"/>
            <rFont val="Tahoma"/>
            <family val="2"/>
          </rPr>
          <t>Varebil klasse 2 eller lett lastebil
Merk at det må være tjenestlig behov  for å redusere fordelen.
KOMBINASJON EL-BIL OG VAREBIL
Beregningsmetode for el-bil kan ikke kombineres med beregningsmetode for varebil. Velges begge i regnearket, så vil metoden for el-bil bli brukt. Ønskes beregningsmetoden for varebil, må det svares nei på el-bil.</t>
        </r>
      </text>
    </comment>
    <comment ref="A29" authorId="1" shapeId="0">
      <text>
        <r>
          <rPr>
            <sz val="8"/>
            <color indexed="81"/>
            <rFont val="Tahoma"/>
            <family val="2"/>
          </rPr>
          <t>Rapporteres som Lønn, naturalytelser, godtgjørelse, Fri bil (firmabil) med tilleggsinformasjon om bilens listepris og reg.nr.</t>
        </r>
      </text>
    </comment>
  </commentList>
</comments>
</file>

<file path=xl/comments6.xml><?xml version="1.0" encoding="utf-8"?>
<comments xmlns="http://schemas.openxmlformats.org/spreadsheetml/2006/main">
  <authors>
    <author>Magne Olufsen</author>
    <author>Hilde Thronæs</author>
  </authors>
  <commentList>
    <comment ref="A10" authorId="0" shapeId="0">
      <text>
        <r>
          <rPr>
            <sz val="8"/>
            <color indexed="81"/>
            <rFont val="Tahoma"/>
            <family val="2"/>
          </rPr>
          <t>For biler som kun drives med elektrisk kraft skal beregningsgrunnlaget settes til 60 % av listeprisen som ny. 
For el-bil som er eldre enn 3 år pr. 1. januar i inntektståret settes beregningsgrunnlaget til 45 % av bilens listepris som ny. 
NB! Dette gjelder kun el-biler, ikke hybridbiler.</t>
        </r>
        <r>
          <rPr>
            <sz val="9"/>
            <color indexed="81"/>
            <rFont val="Tahoma"/>
            <family val="2"/>
          </rPr>
          <t xml:space="preserve">
</t>
        </r>
      </text>
    </comment>
    <comment ref="A11" authorId="1" shapeId="0">
      <text>
        <r>
          <rPr>
            <sz val="9"/>
            <color indexed="81"/>
            <rFont val="Tahoma"/>
            <family val="2"/>
          </rPr>
          <t>Krav om elektronisk kjørebok. 
NB! Vil ikke bli hensyntatt ved i beregning av fordel ved varebil klasse 2</t>
        </r>
      </text>
    </comment>
    <comment ref="A17" authorId="0" shapeId="0">
      <text>
        <r>
          <rPr>
            <sz val="8"/>
            <color indexed="81"/>
            <rFont val="Tahoma"/>
            <family val="2"/>
          </rPr>
          <t>Varebil klasse 2 eller lett lastebil
Merk at det må være tjenestlig behov  for å redusere fordelen.
KOMBINASJON EL-BIL OG VAREBIL
Beregningsmetode for el-bil kan ikke kombineres med beregningsmetode for varebil. Velges begge i regnearket, så vil metoden for el-bil bli brukt. Ønskes beregningsmetoden for varebil, må det svares nei på el-bil.</t>
        </r>
      </text>
    </comment>
    <comment ref="A25" authorId="0" shapeId="0">
      <text>
        <r>
          <rPr>
            <sz val="8"/>
            <color indexed="81"/>
            <rFont val="Tahoma"/>
            <family val="2"/>
          </rPr>
          <t>Rapporteres som Lønn, naturalytelser, godtgjørelse, Fri bil (firmabil) med tilleggsinformasjon om bilens listepris og reg.nr.</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<sst xmlns="http://schemas.openxmlformats.org/spreadsheetml/2006/main" count="156" uniqueCount="36">
  <si>
    <t>Bilens registreringsnr.</t>
  </si>
  <si>
    <t>Biltype</t>
  </si>
  <si>
    <t>Arbeidstakers fødselsnr.</t>
  </si>
  <si>
    <t>Inntektstillegg:</t>
  </si>
  <si>
    <t>Beregnet inntektstillegg for 12 måneder</t>
  </si>
  <si>
    <t>Arbeidstakers navn</t>
  </si>
  <si>
    <t>FORDEL VED FRI BIL</t>
  </si>
  <si>
    <t>År:</t>
  </si>
  <si>
    <t>(firmabil)</t>
  </si>
  <si>
    <t>Firma navn</t>
  </si>
  <si>
    <t>Forutsetninger:</t>
  </si>
  <si>
    <t>Beregnet listepris som grunnlag for skattepliktig fordel</t>
  </si>
  <si>
    <t>Bilens listepris inkl. ekstrautstyr
Den norske importørens listepris på tidspunktet bilen ble registrert første gang.</t>
  </si>
  <si>
    <t>Årstall for 1. gangs registrering av bilen
Det året bilen ble registrert 1. gang (ikke nødvendigvis det samme som bilens årsmodell). 
For bruktimporterte biler brukes det år bilen ble registrert 1. gang i utlandet.</t>
  </si>
  <si>
    <t>Er bilen en el-bil?</t>
  </si>
  <si>
    <t>Varebil klasse 2</t>
  </si>
  <si>
    <t>Beregnet listepris som grunnlag for skattepliktig fordel hvis varebil klasse 2</t>
  </si>
  <si>
    <t>hjelpefelt - skjules</t>
  </si>
  <si>
    <t>Antall km kjørt i yrket i året (v/yrkeskjøring over 40 000 km gis lavere beskatning)</t>
  </si>
  <si>
    <t>Antall hele og påbegynte måneder i året bilen står til disposisjon.
Del av måned regnes som hel måned. Bil disponert f.eks fra 28.10. til 31.12. fordelsbeskattes for 3 mnd (okt, nov og des), mens bil disponert f.eks fra 01.01. til 03.05. fordelsbeskattes for 5 mnd (jan t.o.m. mai)</t>
  </si>
  <si>
    <t>Beregnet inntektstillegg for det antall mnd i året bilen står til disposisjon</t>
  </si>
  <si>
    <t>Sum inntektstillegg i året</t>
  </si>
  <si>
    <t>Sum inntektstillegg pr måned bilen står til disposisjon i året</t>
  </si>
  <si>
    <t>Virksomhetsopplysninger</t>
  </si>
  <si>
    <t>Opplysninger om arbeidstaker</t>
  </si>
  <si>
    <t>Antall hele og påbegynte måneder i året bilen står til disposisjon.</t>
  </si>
  <si>
    <t>Bilens listepris inkl. ekstrautstyr</t>
  </si>
  <si>
    <t>Årstall for 1. gangs registrering av bilen</t>
  </si>
  <si>
    <t>Opplysninger om bilen</t>
  </si>
  <si>
    <t>30 % av listepris</t>
  </si>
  <si>
    <t>20 % av listepris</t>
  </si>
  <si>
    <t xml:space="preserve">mer enn 3 år </t>
  </si>
  <si>
    <t>År</t>
  </si>
  <si>
    <t>Forutsetninger</t>
  </si>
  <si>
    <t>Inntektstillegg</t>
  </si>
  <si>
    <t>MERK AT TIDLIGERE EL-BIL REDUKSJON ER FJERNET FRA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</si>
</sst>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 #,##0.00_ ;_ * \-#,##0.00_ ;_ * &quot;-&quot;??_ ;_ @_ "/>
    <numFmt numFmtId="165" formatCode="_ * #,##0_ ;_ * \-#,##0_ ;_ * &quot;-&quot;??_ ;_ @_ "/>
    <numFmt numFmtId="166" formatCode="000000\-00000"/>
  </numFmts>
  <fonts count="27" x14ac:knownFonts="1">
    <font>
      <sz val="10"/>
      <color indexed="8"/>
      <name val="Arial"/>
      <family val="2"/>
    </font>
    <font>
      <b/>
      <sz val="10"/>
      <color indexed="8"/>
      <name val="Arial"/>
      <family val="2"/>
      <charset val="1"/>
    </font>
    <font>
      <sz val="10"/>
      <color indexed="8"/>
      <name val="Arial"/>
      <family val="2"/>
      <charset val="1"/>
    </font>
    <font>
      <b/>
      <sz val="10"/>
      <name val="Arial"/>
      <family val="2"/>
      <charset val="1"/>
    </font>
    <font>
      <sz val="10"/>
      <name val="Arial"/>
      <family val="2"/>
      <charset val="1"/>
    </font>
    <font>
      <sz val="8"/>
      <color indexed="81"/>
      <name val="Tahoma"/>
      <family val="2"/>
    </font>
    <font>
      <b/>
      <sz val="10"/>
      <color indexed="8"/>
      <name val="Arial"/>
      <family val="2"/>
    </font>
    <font>
      <sz val="9"/>
      <color indexed="81"/>
      <name val="Tahoma"/>
      <family val="2"/>
    </font>
    <font>
      <b/>
      <sz val="24"/>
      <color rgb="FF00539B"/>
      <name val="Arial"/>
      <family val="2"/>
      <charset val="1"/>
    </font>
    <font>
      <sz val="24"/>
      <color rgb="FF00539B"/>
      <name val="Arial"/>
      <family val="2"/>
      <charset val="1"/>
    </font>
    <font>
      <sz val="10"/>
      <color indexed="8"/>
      <name val="Arial"/>
      <family val="2"/>
    </font>
    <font>
      <sz val="10"/>
      <color theme="0"/>
      <name val="Arial"/>
      <family val="2"/>
    </font>
    <font>
      <sz val="10"/>
      <color theme="0"/>
      <name val="Arial"/>
      <family val="2"/>
      <charset val="1"/>
    </font>
    <font>
      <sz val="8"/>
      <color rgb="FF000000"/>
      <name val="Segoe UI"/>
      <family val="2"/>
    </font>
    <font>
      <b/>
      <sz val="10"/>
      <color theme="0"/>
      <name val="Arial"/>
      <family val="2"/>
    </font>
    <font>
      <sz val="8"/>
      <color indexed="8"/>
      <name val="Calibri"/>
      <family val="2"/>
    </font>
    <font>
      <b/>
      <sz val="18"/>
      <color indexed="8"/>
      <name val="Arial"/>
      <family val="2"/>
      <charset val="1"/>
    </font>
    <font>
      <b/>
      <sz val="24"/>
      <color rgb="FF003B5C"/>
      <name val="Arial"/>
      <family val="2"/>
      <charset val="1"/>
    </font>
    <font>
      <sz val="12"/>
      <name val="Arial"/>
      <family val="2"/>
    </font>
    <font>
      <sz val="12"/>
      <color indexed="8"/>
      <name val="Arial"/>
      <family val="2"/>
    </font>
    <font>
      <b/>
      <sz val="12"/>
      <color theme="0"/>
      <name val="Arial"/>
      <family val="2"/>
    </font>
    <font>
      <sz val="12"/>
      <color theme="0"/>
      <name val="Arial"/>
      <family val="2"/>
    </font>
    <font>
      <sz val="10"/>
      <color indexed="81"/>
      <name val="Arial"/>
      <family val="2"/>
    </font>
    <font>
      <sz val="10"/>
      <color rgb="FFFF0000"/>
      <name val="Arial"/>
      <family val="2"/>
      <charset val="1"/>
    </font>
    <font>
      <b/>
      <sz val="10"/>
      <color rgb="FFFF0000"/>
      <name val="Arial"/>
      <family val="2"/>
    </font>
    <font>
      <b/>
      <sz val="10"/>
      <color theme="0"/>
      <name val="Arial"/>
      <family val="2"/>
      <charset val="1"/>
    </font>
    <font>
      <sz val="8"/>
      <color theme="0"/>
      <name val="Calibri"/>
      <family val="2"/>
    </font>
  </fonts>
  <fills count="11">
    <fill>
      <patternFill patternType="none"/>
    </fill>
    <fill>
      <patternFill patternType="gray125"/>
    </fill>
    <fill>
      <patternFill patternType="solid">
        <fgColor indexed="9"/>
        <bgColor indexed="9"/>
      </patternFill>
    </fill>
    <fill>
      <patternFill patternType="solid">
        <fgColor rgb="FFD5DFEE"/>
        <bgColor indexed="9"/>
      </patternFill>
    </fill>
    <fill>
      <patternFill patternType="solid">
        <fgColor rgb="FFD5DFEE"/>
        <bgColor indexed="64"/>
      </patternFill>
    </fill>
    <fill>
      <patternFill patternType="solid">
        <fgColor theme="0"/>
        <bgColor indexed="9"/>
      </patternFill>
    </fill>
    <fill>
      <patternFill patternType="solid">
        <fgColor theme="0"/>
        <bgColor indexed="64"/>
      </patternFill>
    </fill>
    <fill>
      <patternFill patternType="solid">
        <fgColor rgb="FF003B5C"/>
        <bgColor indexed="64"/>
      </patternFill>
    </fill>
    <fill>
      <patternFill patternType="solid">
        <fgColor rgb="FF003B5C"/>
        <bgColor indexed="9"/>
      </patternFill>
    </fill>
    <fill>
      <patternFill patternType="solid">
        <fgColor rgb="FFD9DADA"/>
        <bgColor indexed="9"/>
      </patternFill>
    </fill>
    <fill>
      <patternFill patternType="solid">
        <fgColor rgb="FFD9DADA"/>
        <bgColor indexed="64"/>
      </patternFill>
    </fill>
  </fills>
  <borders count="35">
    <border>
      <left/>
      <right/>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8"/>
      </bottom>
      <diagonal/>
    </border>
    <border>
      <left/>
      <right style="thin">
        <color indexed="64"/>
      </right>
      <top/>
      <bottom/>
      <diagonal/>
    </border>
    <border>
      <left style="thin">
        <color rgb="FF003B5C"/>
      </left>
      <right/>
      <top style="thin">
        <color rgb="FF003B5C"/>
      </top>
      <bottom style="thin">
        <color rgb="FF003B5C"/>
      </bottom>
      <diagonal/>
    </border>
    <border>
      <left/>
      <right/>
      <top style="thin">
        <color rgb="FF003B5C"/>
      </top>
      <bottom style="thin">
        <color rgb="FF003B5C"/>
      </bottom>
      <diagonal/>
    </border>
    <border>
      <left/>
      <right style="thin">
        <color rgb="FF003B5C"/>
      </right>
      <top style="thin">
        <color rgb="FF003B5C"/>
      </top>
      <bottom style="thin">
        <color rgb="FF003B5C"/>
      </bottom>
      <diagonal/>
    </border>
    <border>
      <left style="thin">
        <color indexed="8"/>
      </left>
      <right/>
      <top/>
      <bottom/>
      <diagonal/>
    </border>
    <border>
      <left style="thin">
        <color rgb="FF003B5C"/>
      </left>
      <right/>
      <top style="thin">
        <color rgb="FF003B5C"/>
      </top>
      <bottom/>
      <diagonal/>
    </border>
    <border>
      <left/>
      <right/>
      <top style="thin">
        <color rgb="FF003B5C"/>
      </top>
      <bottom/>
      <diagonal/>
    </border>
    <border>
      <left/>
      <right style="thin">
        <color rgb="FF003B5C"/>
      </right>
      <top style="thin">
        <color rgb="FF003B5C"/>
      </top>
      <bottom/>
      <diagonal/>
    </border>
    <border>
      <left style="thin">
        <color rgb="FF003B5C"/>
      </left>
      <right/>
      <top/>
      <bottom style="thin">
        <color rgb="FF003B5C"/>
      </bottom>
      <diagonal/>
    </border>
    <border>
      <left/>
      <right/>
      <top/>
      <bottom style="thin">
        <color rgb="FF003B5C"/>
      </bottom>
      <diagonal/>
    </border>
    <border>
      <left/>
      <right style="thin">
        <color rgb="FF003B5C"/>
      </right>
      <top/>
      <bottom style="thin">
        <color rgb="FF003B5C"/>
      </bottom>
      <diagonal/>
    </border>
  </borders>
  <cellStyleXfs count="2">
    <xf numFmtId="0" fontId="0" fillId="0" borderId="0"/>
    <xf numFmtId="164" fontId="10" fillId="0" borderId="0" applyFont="0" applyFill="0" applyBorder="0" applyAlignment="0" applyProtection="0"/>
  </cellStyleXfs>
  <cellXfs count="156">
    <xf numFmtId="0" fontId="0" fillId="0" borderId="0" xfId="0"/>
    <xf numFmtId="0" fontId="2" fillId="0" borderId="0" xfId="0" applyFont="1"/>
    <xf numFmtId="0" fontId="2" fillId="2" borderId="0" xfId="0" applyFont="1" applyFill="1" applyAlignment="1">
      <alignment vertical="center"/>
    </xf>
    <xf numFmtId="0" fontId="1" fillId="3" borderId="1" xfId="0" applyFont="1" applyFill="1" applyBorder="1" applyAlignment="1">
      <alignment horizontal="center" vertical="center"/>
    </xf>
    <xf numFmtId="0" fontId="1" fillId="5" borderId="0" xfId="0" applyFont="1" applyFill="1" applyAlignment="1">
      <alignment horizontal="left" vertical="center"/>
    </xf>
    <xf numFmtId="3" fontId="0" fillId="5" borderId="0" xfId="0" quotePrefix="1" applyNumberFormat="1" applyFill="1" applyAlignment="1">
      <alignment horizontal="right" vertical="center"/>
    </xf>
    <xf numFmtId="0" fontId="2" fillId="6" borderId="0" xfId="0" applyFont="1" applyFill="1"/>
    <xf numFmtId="0" fontId="12" fillId="2" borderId="0" xfId="0" applyFont="1" applyFill="1" applyAlignment="1" applyProtection="1">
      <alignment vertical="center"/>
      <protection locked="0"/>
    </xf>
    <xf numFmtId="0" fontId="0" fillId="6" borderId="0" xfId="0" applyFill="1"/>
    <xf numFmtId="0" fontId="11" fillId="0" borderId="8" xfId="0" applyFont="1" applyBorder="1" applyProtection="1">
      <protection locked="0"/>
    </xf>
    <xf numFmtId="0" fontId="0" fillId="0" borderId="8" xfId="0" applyBorder="1"/>
    <xf numFmtId="0" fontId="1" fillId="5" borderId="0" xfId="0" applyFont="1" applyFill="1" applyAlignment="1">
      <alignment horizontal="center" vertical="center"/>
    </xf>
    <xf numFmtId="0" fontId="2" fillId="5" borderId="0" xfId="0" applyFont="1" applyFill="1" applyAlignment="1">
      <alignment horizontal="center" vertical="top"/>
    </xf>
    <xf numFmtId="0" fontId="0" fillId="5" borderId="0" xfId="0" applyFill="1" applyAlignment="1">
      <alignment horizontal="left" vertical="top"/>
    </xf>
    <xf numFmtId="0" fontId="2" fillId="5" borderId="0" xfId="0" applyFont="1" applyFill="1" applyAlignment="1">
      <alignment horizontal="left" vertical="top"/>
    </xf>
    <xf numFmtId="0" fontId="2" fillId="5" borderId="0" xfId="0" applyFont="1" applyFill="1" applyAlignment="1">
      <alignment vertical="center"/>
    </xf>
    <xf numFmtId="165" fontId="2" fillId="6" borderId="0" xfId="1" applyNumberFormat="1" applyFont="1" applyFill="1" applyBorder="1" applyProtection="1"/>
    <xf numFmtId="3" fontId="0" fillId="5" borderId="0" xfId="0" applyNumberFormat="1" applyFill="1" applyAlignment="1">
      <alignment horizontal="right" vertical="center"/>
    </xf>
    <xf numFmtId="3" fontId="0" fillId="2" borderId="17" xfId="0" applyNumberFormat="1" applyFill="1" applyBorder="1" applyAlignment="1" applyProtection="1">
      <alignment horizontal="right" vertical="center"/>
      <protection locked="0"/>
    </xf>
    <xf numFmtId="1" fontId="0" fillId="2" borderId="17" xfId="0" applyNumberFormat="1" applyFill="1" applyBorder="1" applyAlignment="1" applyProtection="1">
      <alignment horizontal="right" vertical="center"/>
      <protection locked="0"/>
    </xf>
    <xf numFmtId="0" fontId="2" fillId="2" borderId="18" xfId="0" applyFont="1" applyFill="1" applyBorder="1" applyAlignment="1">
      <alignment vertical="center"/>
    </xf>
    <xf numFmtId="3" fontId="0" fillId="2" borderId="18" xfId="0" applyNumberFormat="1" applyFill="1" applyBorder="1" applyAlignment="1" applyProtection="1">
      <alignment horizontal="right" vertical="center"/>
      <protection locked="0"/>
    </xf>
    <xf numFmtId="3" fontId="0" fillId="2" borderId="11" xfId="0" quotePrefix="1" applyNumberFormat="1" applyFill="1" applyBorder="1" applyAlignment="1">
      <alignment horizontal="right" vertical="center"/>
    </xf>
    <xf numFmtId="3" fontId="0" fillId="2" borderId="19" xfId="0" applyNumberFormat="1" applyFill="1" applyBorder="1" applyAlignment="1">
      <alignment horizontal="right" vertical="center"/>
    </xf>
    <xf numFmtId="3" fontId="0" fillId="2" borderId="17" xfId="0" applyNumberFormat="1" applyFill="1" applyBorder="1" applyAlignment="1">
      <alignment horizontal="right" vertical="center"/>
    </xf>
    <xf numFmtId="165" fontId="2" fillId="0" borderId="11" xfId="1" applyNumberFormat="1" applyFont="1" applyBorder="1" applyProtection="1"/>
    <xf numFmtId="3" fontId="14" fillId="2" borderId="8" xfId="0" quotePrefix="1" applyNumberFormat="1" applyFont="1" applyFill="1" applyBorder="1" applyAlignment="1">
      <alignment horizontal="right" vertical="center"/>
    </xf>
    <xf numFmtId="3" fontId="14" fillId="5" borderId="0" xfId="0" quotePrefix="1" applyNumberFormat="1" applyFont="1" applyFill="1" applyAlignment="1">
      <alignment horizontal="left" vertical="center"/>
    </xf>
    <xf numFmtId="3" fontId="14" fillId="5" borderId="0" xfId="0" quotePrefix="1" applyNumberFormat="1" applyFont="1" applyFill="1" applyAlignment="1">
      <alignment horizontal="right" vertical="center"/>
    </xf>
    <xf numFmtId="1" fontId="0" fillId="5" borderId="0" xfId="0" applyNumberFormat="1" applyFill="1" applyAlignment="1">
      <alignment horizontal="right" vertical="center"/>
    </xf>
    <xf numFmtId="0" fontId="15" fillId="0" borderId="0" xfId="0" applyFont="1"/>
    <xf numFmtId="0" fontId="16" fillId="3" borderId="18" xfId="0" applyFont="1" applyFill="1" applyBorder="1" applyAlignment="1">
      <alignment horizontal="center" vertical="center"/>
    </xf>
    <xf numFmtId="0" fontId="8" fillId="0" borderId="0" xfId="0" applyFont="1" applyAlignment="1">
      <alignment horizontal="left" vertical="center"/>
    </xf>
    <xf numFmtId="0" fontId="9"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17" fillId="0" borderId="0" xfId="0" applyFont="1" applyAlignment="1">
      <alignment horizontal="left" vertical="center"/>
    </xf>
    <xf numFmtId="0" fontId="11" fillId="6" borderId="0" xfId="0" applyFont="1" applyFill="1"/>
    <xf numFmtId="0" fontId="14" fillId="5" borderId="0" xfId="0" applyFont="1" applyFill="1" applyAlignment="1">
      <alignment horizontal="center" vertical="center"/>
    </xf>
    <xf numFmtId="0" fontId="11" fillId="5" borderId="0" xfId="0" applyFont="1" applyFill="1" applyAlignment="1">
      <alignment horizontal="center" vertical="top"/>
    </xf>
    <xf numFmtId="0" fontId="11" fillId="5" borderId="0" xfId="0" applyFont="1" applyFill="1" applyAlignment="1">
      <alignment horizontal="left" vertical="top"/>
    </xf>
    <xf numFmtId="3" fontId="11" fillId="5" borderId="0" xfId="0" applyNumberFormat="1" applyFont="1" applyFill="1" applyAlignment="1">
      <alignment horizontal="right" vertical="center"/>
    </xf>
    <xf numFmtId="1" fontId="11" fillId="5" borderId="0" xfId="0" applyNumberFormat="1" applyFont="1" applyFill="1" applyAlignment="1">
      <alignment horizontal="right" vertical="center"/>
    </xf>
    <xf numFmtId="0" fontId="14" fillId="5" borderId="0" xfId="0" applyFont="1" applyFill="1" applyAlignment="1">
      <alignment horizontal="left" vertical="center"/>
    </xf>
    <xf numFmtId="3" fontId="11" fillId="5" borderId="0" xfId="0" quotePrefix="1" applyNumberFormat="1" applyFont="1" applyFill="1" applyAlignment="1">
      <alignment horizontal="right" vertical="center"/>
    </xf>
    <xf numFmtId="0" fontId="11" fillId="5" borderId="0" xfId="0" applyFont="1" applyFill="1" applyAlignment="1">
      <alignment vertical="center"/>
    </xf>
    <xf numFmtId="165" fontId="11" fillId="6" borderId="0" xfId="1" applyNumberFormat="1" applyFont="1" applyFill="1" applyBorder="1" applyProtection="1"/>
    <xf numFmtId="0" fontId="2" fillId="0" borderId="0" xfId="0" applyFont="1" applyAlignment="1">
      <alignment vertical="center"/>
    </xf>
    <xf numFmtId="0" fontId="18" fillId="0" borderId="0" xfId="0" applyFont="1" applyAlignment="1">
      <alignment horizontal="left" vertical="center"/>
    </xf>
    <xf numFmtId="0" fontId="19" fillId="0" borderId="0" xfId="0" applyFont="1"/>
    <xf numFmtId="1" fontId="19" fillId="2" borderId="17" xfId="0" applyNumberFormat="1" applyFont="1" applyFill="1" applyBorder="1" applyAlignment="1" applyProtection="1">
      <alignment horizontal="right" vertical="center"/>
      <protection locked="0"/>
    </xf>
    <xf numFmtId="0" fontId="21" fillId="2" borderId="0" xfId="0" applyFont="1" applyFill="1" applyAlignment="1" applyProtection="1">
      <alignment vertical="center"/>
      <protection locked="0"/>
    </xf>
    <xf numFmtId="0" fontId="19" fillId="2" borderId="0" xfId="0" applyFont="1" applyFill="1" applyAlignment="1">
      <alignment vertical="center"/>
    </xf>
    <xf numFmtId="0" fontId="19" fillId="2" borderId="18" xfId="0" applyFont="1" applyFill="1" applyBorder="1" applyAlignment="1">
      <alignment vertical="center"/>
    </xf>
    <xf numFmtId="3" fontId="19" fillId="2" borderId="18" xfId="0" applyNumberFormat="1" applyFont="1" applyFill="1" applyBorder="1" applyAlignment="1" applyProtection="1">
      <alignment horizontal="right" vertical="center"/>
      <protection locked="0"/>
    </xf>
    <xf numFmtId="3" fontId="19" fillId="2" borderId="11" xfId="0" quotePrefix="1" applyNumberFormat="1" applyFont="1" applyFill="1" applyBorder="1" applyAlignment="1">
      <alignment horizontal="right" vertical="center"/>
    </xf>
    <xf numFmtId="0" fontId="19" fillId="6" borderId="0" xfId="0" applyFont="1" applyFill="1"/>
    <xf numFmtId="3" fontId="19" fillId="5" borderId="0" xfId="0" quotePrefix="1" applyNumberFormat="1" applyFont="1" applyFill="1" applyAlignment="1">
      <alignment horizontal="right" vertical="center"/>
    </xf>
    <xf numFmtId="0" fontId="21" fillId="0" borderId="8" xfId="0" applyFont="1" applyBorder="1" applyProtection="1">
      <protection locked="0"/>
    </xf>
    <xf numFmtId="0" fontId="19" fillId="0" borderId="8" xfId="0" applyFont="1" applyBorder="1"/>
    <xf numFmtId="165" fontId="19" fillId="0" borderId="11" xfId="1" applyNumberFormat="1" applyFont="1" applyBorder="1" applyProtection="1"/>
    <xf numFmtId="3" fontId="19" fillId="2" borderId="19" xfId="0" applyNumberFormat="1" applyFont="1" applyFill="1" applyBorder="1" applyAlignment="1">
      <alignment horizontal="right" vertical="center"/>
    </xf>
    <xf numFmtId="3" fontId="19" fillId="2" borderId="17" xfId="0" applyNumberFormat="1" applyFont="1" applyFill="1" applyBorder="1" applyAlignment="1">
      <alignment horizontal="right" vertical="center"/>
    </xf>
    <xf numFmtId="0" fontId="19" fillId="9" borderId="28" xfId="0" applyFont="1" applyFill="1" applyBorder="1" applyAlignment="1">
      <alignment horizontal="center" vertical="center"/>
    </xf>
    <xf numFmtId="0" fontId="19" fillId="9" borderId="24" xfId="0" applyFont="1" applyFill="1" applyBorder="1" applyAlignment="1">
      <alignment horizontal="center" vertical="center"/>
    </xf>
    <xf numFmtId="0" fontId="19" fillId="5" borderId="0" xfId="0" applyFont="1" applyFill="1" applyAlignment="1">
      <alignment horizontal="left" vertical="center"/>
    </xf>
    <xf numFmtId="3" fontId="21" fillId="2" borderId="8" xfId="0" quotePrefix="1" applyNumberFormat="1" applyFont="1" applyFill="1" applyBorder="1" applyAlignment="1">
      <alignment horizontal="right" vertical="center"/>
    </xf>
    <xf numFmtId="3" fontId="19" fillId="2" borderId="23" xfId="0" applyNumberFormat="1" applyFont="1" applyFill="1" applyBorder="1" applyAlignment="1" applyProtection="1">
      <alignment horizontal="right" vertical="center"/>
      <protection locked="0"/>
    </xf>
    <xf numFmtId="0" fontId="11" fillId="6" borderId="20" xfId="0" applyFont="1" applyFill="1" applyBorder="1"/>
    <xf numFmtId="3" fontId="19" fillId="2" borderId="0" xfId="0" quotePrefix="1" applyNumberFormat="1" applyFont="1" applyFill="1" applyAlignment="1">
      <alignment horizontal="left" vertical="center"/>
    </xf>
    <xf numFmtId="0" fontId="23" fillId="0" borderId="0" xfId="0" applyFont="1"/>
    <xf numFmtId="0" fontId="23" fillId="0" borderId="0" xfId="0" applyFont="1" applyAlignment="1">
      <alignment vertical="center"/>
    </xf>
    <xf numFmtId="0" fontId="12" fillId="6" borderId="0" xfId="0" applyFont="1" applyFill="1"/>
    <xf numFmtId="0" fontId="12" fillId="0" borderId="0" xfId="0" applyFont="1"/>
    <xf numFmtId="0" fontId="25" fillId="5" borderId="0" xfId="0" applyFont="1" applyFill="1" applyAlignment="1">
      <alignment horizontal="center" vertical="center"/>
    </xf>
    <xf numFmtId="0" fontId="12" fillId="5" borderId="0" xfId="0" applyFont="1" applyFill="1" applyAlignment="1">
      <alignment horizontal="center" vertical="top"/>
    </xf>
    <xf numFmtId="3" fontId="21" fillId="2" borderId="0" xfId="0" quotePrefix="1" applyNumberFormat="1" applyFont="1" applyFill="1" applyAlignment="1">
      <alignment horizontal="left" vertical="center"/>
    </xf>
    <xf numFmtId="0" fontId="12" fillId="5" borderId="0" xfId="0" applyFont="1" applyFill="1" applyAlignment="1">
      <alignment horizontal="left" vertical="top"/>
    </xf>
    <xf numFmtId="0" fontId="12" fillId="0" borderId="0" xfId="0" applyFont="1" applyAlignment="1">
      <alignment vertical="center"/>
    </xf>
    <xf numFmtId="0" fontId="25" fillId="5" borderId="0" xfId="0" applyFont="1" applyFill="1" applyAlignment="1">
      <alignment horizontal="left" vertical="center"/>
    </xf>
    <xf numFmtId="0" fontId="26" fillId="0" borderId="0" xfId="0" applyFont="1"/>
    <xf numFmtId="165" fontId="12" fillId="6" borderId="0" xfId="1" applyNumberFormat="1" applyFont="1" applyFill="1" applyBorder="1" applyProtection="1"/>
    <xf numFmtId="0" fontId="24" fillId="0" borderId="0" xfId="0" applyFont="1" applyAlignment="1">
      <alignment horizontal="left" vertical="center"/>
    </xf>
    <xf numFmtId="0" fontId="19" fillId="9" borderId="13" xfId="0" applyFont="1" applyFill="1" applyBorder="1" applyAlignment="1">
      <alignment horizontal="left" vertical="center"/>
    </xf>
    <xf numFmtId="0" fontId="19" fillId="9" borderId="6" xfId="0" applyFont="1" applyFill="1" applyBorder="1" applyAlignment="1">
      <alignment horizontal="left" vertical="top"/>
    </xf>
    <xf numFmtId="0" fontId="19" fillId="2" borderId="29" xfId="0" applyFont="1" applyFill="1" applyBorder="1" applyAlignment="1" applyProtection="1">
      <alignment horizontal="center" vertical="center" wrapText="1"/>
      <protection locked="0"/>
    </xf>
    <xf numFmtId="0" fontId="19" fillId="2" borderId="30" xfId="0" applyFont="1" applyFill="1" applyBorder="1" applyAlignment="1" applyProtection="1">
      <alignment horizontal="center" vertical="center" wrapText="1"/>
      <protection locked="0"/>
    </xf>
    <xf numFmtId="0" fontId="19" fillId="2" borderId="31" xfId="0" applyFont="1" applyFill="1" applyBorder="1" applyAlignment="1" applyProtection="1">
      <alignment horizontal="center" vertical="center" wrapText="1"/>
      <protection locked="0"/>
    </xf>
    <xf numFmtId="0" fontId="20" fillId="7" borderId="25" xfId="0" applyFont="1" applyFill="1" applyBorder="1" applyAlignment="1">
      <alignment horizontal="left" vertical="center"/>
    </xf>
    <xf numFmtId="0" fontId="20" fillId="7" borderId="26" xfId="0" applyFont="1" applyFill="1" applyBorder="1" applyAlignment="1">
      <alignment horizontal="left" vertical="center"/>
    </xf>
    <xf numFmtId="0" fontId="20" fillId="7" borderId="27" xfId="0" applyFont="1" applyFill="1" applyBorder="1" applyAlignment="1">
      <alignment horizontal="left" vertical="center"/>
    </xf>
    <xf numFmtId="0" fontId="19" fillId="9" borderId="21" xfId="0" applyFont="1" applyFill="1" applyBorder="1" applyAlignment="1">
      <alignment horizontal="left" vertical="center"/>
    </xf>
    <xf numFmtId="0" fontId="19" fillId="10" borderId="21" xfId="0" applyFont="1" applyFill="1" applyBorder="1"/>
    <xf numFmtId="0" fontId="19" fillId="2" borderId="0" xfId="0" applyFont="1" applyFill="1" applyAlignment="1" applyProtection="1">
      <alignment horizontal="left" vertical="center" wrapText="1"/>
      <protection locked="0"/>
    </xf>
    <xf numFmtId="0" fontId="19" fillId="2" borderId="28" xfId="0" applyFont="1" applyFill="1" applyBorder="1" applyAlignment="1" applyProtection="1">
      <alignment horizontal="left" vertical="top"/>
      <protection locked="0"/>
    </xf>
    <xf numFmtId="0" fontId="19" fillId="9" borderId="11" xfId="0" applyFont="1" applyFill="1" applyBorder="1" applyAlignment="1">
      <alignment horizontal="left" vertical="center"/>
    </xf>
    <xf numFmtId="0" fontId="19" fillId="10" borderId="7" xfId="0" applyFont="1" applyFill="1" applyBorder="1"/>
    <xf numFmtId="0" fontId="19" fillId="2" borderId="25" xfId="0" applyFont="1" applyFill="1" applyBorder="1" applyAlignment="1" applyProtection="1">
      <alignment horizontal="left" vertical="center" wrapText="1"/>
      <protection locked="0"/>
    </xf>
    <xf numFmtId="0" fontId="19" fillId="2" borderId="26" xfId="0" applyFont="1" applyFill="1" applyBorder="1" applyAlignment="1" applyProtection="1">
      <alignment horizontal="left" vertical="center" wrapText="1"/>
      <protection locked="0"/>
    </xf>
    <xf numFmtId="0" fontId="19" fillId="2" borderId="27" xfId="0" applyFont="1" applyFill="1" applyBorder="1" applyAlignment="1" applyProtection="1">
      <alignment horizontal="left" vertical="center" wrapText="1"/>
      <protection locked="0"/>
    </xf>
    <xf numFmtId="0" fontId="19" fillId="2" borderId="0" xfId="0" applyFont="1" applyFill="1" applyAlignment="1">
      <alignment horizontal="left" vertical="center"/>
    </xf>
    <xf numFmtId="0" fontId="20" fillId="8" borderId="25" xfId="0" applyFont="1" applyFill="1" applyBorder="1" applyAlignment="1">
      <alignment horizontal="left" vertical="center"/>
    </xf>
    <xf numFmtId="0" fontId="20" fillId="8" borderId="26" xfId="0" applyFont="1" applyFill="1" applyBorder="1" applyAlignment="1">
      <alignment horizontal="left" vertical="center"/>
    </xf>
    <xf numFmtId="0" fontId="20" fillId="8" borderId="27" xfId="0" applyFont="1" applyFill="1" applyBorder="1" applyAlignment="1">
      <alignment horizontal="left" vertical="center"/>
    </xf>
    <xf numFmtId="0" fontId="19" fillId="10" borderId="4" xfId="0" applyFont="1" applyFill="1" applyBorder="1"/>
    <xf numFmtId="0" fontId="19" fillId="2" borderId="32" xfId="0" applyFont="1" applyFill="1" applyBorder="1" applyAlignment="1" applyProtection="1">
      <alignment horizontal="left" vertical="center" wrapText="1"/>
      <protection locked="0"/>
    </xf>
    <xf numFmtId="0" fontId="19" fillId="2" borderId="33" xfId="0" applyFont="1" applyFill="1" applyBorder="1" applyAlignment="1" applyProtection="1">
      <alignment horizontal="left" vertical="center" wrapText="1"/>
      <protection locked="0"/>
    </xf>
    <xf numFmtId="0" fontId="19" fillId="2" borderId="34" xfId="0" applyFont="1" applyFill="1" applyBorder="1" applyAlignment="1" applyProtection="1">
      <alignment horizontal="left" vertical="center" wrapText="1"/>
      <protection locked="0"/>
    </xf>
    <xf numFmtId="166" fontId="19" fillId="2" borderId="25" xfId="0" applyNumberFormat="1" applyFont="1" applyFill="1" applyBorder="1" applyAlignment="1" applyProtection="1">
      <alignment horizontal="left" vertical="center" wrapText="1"/>
      <protection locked="0"/>
    </xf>
    <xf numFmtId="166" fontId="19" fillId="2" borderId="26" xfId="0" applyNumberFormat="1" applyFont="1" applyFill="1" applyBorder="1" applyAlignment="1" applyProtection="1">
      <alignment horizontal="left" vertical="center" wrapText="1"/>
      <protection locked="0"/>
    </xf>
    <xf numFmtId="166" fontId="19" fillId="2" borderId="27" xfId="0" applyNumberFormat="1" applyFont="1" applyFill="1" applyBorder="1" applyAlignment="1" applyProtection="1">
      <alignment horizontal="left" vertical="center" wrapText="1"/>
      <protection locked="0"/>
    </xf>
    <xf numFmtId="0" fontId="19" fillId="2" borderId="0" xfId="0" applyFont="1" applyFill="1" applyAlignment="1">
      <alignment horizontal="center" vertical="top"/>
    </xf>
    <xf numFmtId="0" fontId="19" fillId="2" borderId="0" xfId="0" applyFont="1" applyFill="1" applyAlignment="1">
      <alignment horizontal="left" vertical="top"/>
    </xf>
    <xf numFmtId="0" fontId="19" fillId="9" borderId="4" xfId="0" applyFont="1" applyFill="1" applyBorder="1" applyAlignment="1">
      <alignment horizontal="left" vertical="center" wrapText="1"/>
    </xf>
    <xf numFmtId="0" fontId="19" fillId="10" borderId="22" xfId="0" applyFont="1" applyFill="1" applyBorder="1" applyAlignment="1">
      <alignment vertical="center"/>
    </xf>
    <xf numFmtId="0" fontId="19" fillId="10" borderId="5" xfId="0" applyFont="1" applyFill="1" applyBorder="1" applyAlignment="1">
      <alignment vertical="center"/>
    </xf>
    <xf numFmtId="0" fontId="19" fillId="9" borderId="7" xfId="0" applyFont="1" applyFill="1" applyBorder="1" applyAlignment="1">
      <alignment horizontal="left" vertical="center" wrapText="1"/>
    </xf>
    <xf numFmtId="0" fontId="19" fillId="10" borderId="8" xfId="0" applyFont="1" applyFill="1" applyBorder="1"/>
    <xf numFmtId="0" fontId="19" fillId="10" borderId="9" xfId="0" applyFont="1" applyFill="1" applyBorder="1"/>
    <xf numFmtId="0" fontId="19" fillId="10" borderId="8" xfId="0" applyFont="1" applyFill="1" applyBorder="1" applyAlignment="1">
      <alignment wrapText="1"/>
    </xf>
    <xf numFmtId="0" fontId="19" fillId="10" borderId="9" xfId="0" applyFont="1" applyFill="1" applyBorder="1" applyAlignment="1">
      <alignment wrapText="1"/>
    </xf>
    <xf numFmtId="0" fontId="19" fillId="9" borderId="7" xfId="0" applyFont="1" applyFill="1" applyBorder="1" applyAlignment="1">
      <alignment horizontal="left" vertical="center"/>
    </xf>
    <xf numFmtId="0" fontId="19" fillId="2" borderId="10" xfId="0" applyFont="1" applyFill="1" applyBorder="1" applyAlignment="1">
      <alignment horizontal="left" vertical="top"/>
    </xf>
    <xf numFmtId="0" fontId="20" fillId="8" borderId="7" xfId="0" applyFont="1" applyFill="1" applyBorder="1" applyAlignment="1">
      <alignment horizontal="left" vertical="center"/>
    </xf>
    <xf numFmtId="0" fontId="20" fillId="7" borderId="8" xfId="0" applyFont="1" applyFill="1" applyBorder="1"/>
    <xf numFmtId="0" fontId="20" fillId="7" borderId="9" xfId="0" applyFont="1" applyFill="1" applyBorder="1"/>
    <xf numFmtId="0" fontId="19" fillId="10" borderId="7" xfId="0" applyFont="1" applyFill="1" applyBorder="1" applyAlignment="1">
      <alignment vertical="center"/>
    </xf>
    <xf numFmtId="0" fontId="19" fillId="10" borderId="8" xfId="0" applyFont="1" applyFill="1" applyBorder="1" applyAlignment="1">
      <alignment vertical="center"/>
    </xf>
    <xf numFmtId="0" fontId="19" fillId="10" borderId="9" xfId="0" applyFont="1" applyFill="1" applyBorder="1" applyAlignment="1">
      <alignment vertical="center"/>
    </xf>
    <xf numFmtId="0" fontId="1" fillId="3" borderId="7" xfId="0" applyFont="1" applyFill="1" applyBorder="1" applyAlignment="1">
      <alignment horizontal="left" vertical="center"/>
    </xf>
    <xf numFmtId="0" fontId="0" fillId="4" borderId="8" xfId="0" applyFill="1" applyBorder="1"/>
    <xf numFmtId="0" fontId="0" fillId="4" borderId="9" xfId="0" applyFill="1" applyBorder="1"/>
    <xf numFmtId="0" fontId="1" fillId="2" borderId="0" xfId="0" applyFont="1" applyFill="1" applyAlignment="1">
      <alignment horizontal="left" vertical="center"/>
    </xf>
    <xf numFmtId="0" fontId="2" fillId="2" borderId="0" xfId="0" applyFont="1" applyFill="1" applyAlignment="1">
      <alignment horizontal="left" vertical="top"/>
    </xf>
    <xf numFmtId="0" fontId="2" fillId="2" borderId="10" xfId="0" applyFont="1" applyFill="1" applyBorder="1" applyAlignment="1">
      <alignment horizontal="left" vertical="top"/>
    </xf>
    <xf numFmtId="0" fontId="1" fillId="2" borderId="0" xfId="0" applyFont="1" applyFill="1" applyAlignment="1">
      <alignment horizontal="center" vertical="top"/>
    </xf>
    <xf numFmtId="0" fontId="2" fillId="2" borderId="6" xfId="0" applyFont="1" applyFill="1" applyBorder="1" applyAlignment="1">
      <alignment horizontal="left" vertical="top"/>
    </xf>
    <xf numFmtId="0" fontId="2" fillId="2" borderId="12" xfId="0" applyFont="1" applyFill="1" applyBorder="1" applyAlignment="1">
      <alignment horizontal="left" vertical="top"/>
    </xf>
    <xf numFmtId="0" fontId="1" fillId="3" borderId="7" xfId="0" applyFont="1" applyFill="1" applyBorder="1" applyAlignment="1">
      <alignment horizontal="left" vertical="center" wrapText="1"/>
    </xf>
    <xf numFmtId="0" fontId="6" fillId="4" borderId="7" xfId="0" applyFont="1" applyFill="1" applyBorder="1" applyAlignment="1">
      <alignment vertical="center"/>
    </xf>
    <xf numFmtId="0" fontId="6" fillId="4" borderId="8" xfId="0" applyFont="1" applyFill="1" applyBorder="1" applyAlignment="1">
      <alignment vertical="center"/>
    </xf>
    <xf numFmtId="0" fontId="6" fillId="4" borderId="9" xfId="0" applyFont="1" applyFill="1" applyBorder="1" applyAlignment="1">
      <alignment vertical="center"/>
    </xf>
    <xf numFmtId="0" fontId="0" fillId="4" borderId="8" xfId="0" applyFill="1" applyBorder="1" applyAlignment="1">
      <alignment wrapText="1"/>
    </xf>
    <xf numFmtId="0" fontId="0" fillId="4" borderId="9" xfId="0" applyFill="1" applyBorder="1" applyAlignment="1">
      <alignment wrapText="1"/>
    </xf>
    <xf numFmtId="0" fontId="1" fillId="3" borderId="11" xfId="0" applyFont="1" applyFill="1" applyBorder="1" applyAlignment="1">
      <alignment horizontal="left" vertical="center"/>
    </xf>
    <xf numFmtId="0" fontId="0" fillId="4" borderId="11" xfId="0" applyFill="1" applyBorder="1"/>
    <xf numFmtId="0" fontId="0" fillId="2" borderId="10" xfId="0" applyFill="1" applyBorder="1" applyAlignment="1" applyProtection="1">
      <alignment horizontal="left" vertical="center" wrapText="1"/>
      <protection locked="0"/>
    </xf>
    <xf numFmtId="0" fontId="0" fillId="2" borderId="1" xfId="0" applyFill="1" applyBorder="1" applyAlignment="1" applyProtection="1">
      <alignment horizontal="left" vertical="top"/>
      <protection locked="0"/>
    </xf>
    <xf numFmtId="0" fontId="0" fillId="2" borderId="2" xfId="0" applyFill="1" applyBorder="1" applyAlignment="1" applyProtection="1">
      <alignment horizontal="left" vertical="center" wrapText="1"/>
      <protection locked="0"/>
    </xf>
    <xf numFmtId="0" fontId="0" fillId="2" borderId="3" xfId="0" applyFill="1" applyBorder="1" applyAlignment="1" applyProtection="1">
      <alignment horizontal="left" vertical="top"/>
      <protection locked="0"/>
    </xf>
    <xf numFmtId="0" fontId="1" fillId="3" borderId="13" xfId="0" applyFont="1" applyFill="1" applyBorder="1" applyAlignment="1">
      <alignment horizontal="center" vertical="center"/>
    </xf>
    <xf numFmtId="0" fontId="2" fillId="3" borderId="14" xfId="0" applyFont="1" applyFill="1" applyBorder="1" applyAlignment="1">
      <alignment horizontal="center" vertical="top"/>
    </xf>
    <xf numFmtId="0" fontId="0" fillId="2" borderId="15" xfId="0" applyFill="1" applyBorder="1" applyAlignment="1" applyProtection="1">
      <alignment horizontal="center" vertical="center"/>
      <protection locked="0"/>
    </xf>
    <xf numFmtId="0" fontId="0" fillId="2" borderId="16" xfId="0" applyFill="1" applyBorder="1" applyAlignment="1" applyProtection="1">
      <alignment horizontal="center" vertical="center"/>
      <protection locked="0"/>
    </xf>
    <xf numFmtId="0" fontId="0" fillId="2" borderId="4" xfId="0" applyFill="1" applyBorder="1" applyAlignment="1" applyProtection="1">
      <alignment horizontal="center" vertical="center"/>
      <protection locked="0"/>
    </xf>
    <xf numFmtId="0" fontId="0" fillId="2" borderId="5" xfId="0" applyFill="1" applyBorder="1" applyAlignment="1" applyProtection="1">
      <alignment horizontal="center" vertical="center"/>
      <protection locked="0"/>
    </xf>
  </cellXfs>
  <cellStyles count="2">
    <cellStyle name="Komma" xfId="1" builtinId="3"/>
    <cellStyle name="Normal" xfId="0" builtinId="0"/>
  </cellStyles>
  <dxfs count="0"/>
  <tableStyles count="0" defaultTableStyle="TableStyleMedium9" defaultPivotStyle="PivotStyleLight16"/>
  <colors>
    <mruColors>
      <color rgb="FFD9DADA"/>
      <color rgb="FF003B5C"/>
      <color rgb="FF9C9C9C"/>
      <color rgb="FFD5DF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Radio" firstButton="1" fmlaLink="$D$20" lockText="1" noThreeD="1"/>
</file>

<file path=xl/ctrlProps/ctrlProp3.xml><?xml version="1.0" encoding="utf-8"?>
<formControlPr xmlns="http://schemas.microsoft.com/office/spreadsheetml/2009/9/main" objectType="Radio" checked="Checked" lockText="1" noThreeD="1"/>
</file>

<file path=xl/ctrlProps/ctrlProp4.xml><?xml version="1.0" encoding="utf-8"?>
<formControlPr xmlns="http://schemas.microsoft.com/office/spreadsheetml/2009/9/main" objectType="GBox" noThreeD="1"/>
</file>

<file path=xl/ctrlProps/ctrlProp5.xml><?xml version="1.0" encoding="utf-8"?>
<formControlPr xmlns="http://schemas.microsoft.com/office/spreadsheetml/2009/9/main" objectType="Radio" firstButton="1" fmlaLink="$D$20" lockText="1" noThreeD="1"/>
</file>

<file path=xl/ctrlProps/ctrlProp6.xml><?xml version="1.0" encoding="utf-8"?>
<formControlPr xmlns="http://schemas.microsoft.com/office/spreadsheetml/2009/9/main" objectType="Radio" checked="Checked" lockText="1" noThreeD="1"/>
</file>

<file path=xl/ctrlProps/ctrlProp7.xml><?xml version="1.0" encoding="utf-8"?>
<formControlPr xmlns="http://schemas.microsoft.com/office/spreadsheetml/2009/9/main" objectType="Radio" firstButton="1" fmlaLink="$D$14" lockText="1" noThreeD="1"/>
</file>

<file path=xl/ctrlProps/ctrlProp8.xml><?xml version="1.0" encoding="utf-8"?>
<formControlPr xmlns="http://schemas.microsoft.com/office/spreadsheetml/2009/9/main" objectType="Radio" checked="Checked" lockText="1" noThreeD="1"/>
</file>

<file path=xl/ctrlProps/ctrlProp9.xml><?xml version="1.0" encoding="utf-8"?>
<formControlPr xmlns="http://schemas.microsoft.com/office/spreadsheetml/2009/9/main" objectType="GBox" noThreeD="1"/>
</file>

<file path=xl/ctrlProps/ctrlProp10.xml><?xml version="1.0" encoding="utf-8"?>
<formControlPr xmlns="http://schemas.microsoft.com/office/spreadsheetml/2009/9/main" objectType="Radio" firstButton="1" fmlaLink="$D$21" lockText="1" noThreeD="1"/>
</file>

<file path=xl/ctrlProps/ctrlProp11.xml><?xml version="1.0" encoding="utf-8"?>
<formControlPr xmlns="http://schemas.microsoft.com/office/spreadsheetml/2009/9/main" objectType="Radio" checked="Checked" lockText="1" noThreeD="1"/>
</file>

<file path=xl/ctrlProps/ctrlProp12.xml><?xml version="1.0" encoding="utf-8"?>
<formControlPr xmlns="http://schemas.microsoft.com/office/spreadsheetml/2009/9/main" objectType="Radio" firstButton="1" fmlaLink="$D$14" lockText="1" noThreeD="1"/>
</file>

<file path=xl/ctrlProps/ctrlProp13.xml><?xml version="1.0" encoding="utf-8"?>
<formControlPr xmlns="http://schemas.microsoft.com/office/spreadsheetml/2009/9/main" objectType="Radio" checked="Checked" lockText="1" noThreeD="1"/>
</file>

<file path=xl/ctrlProps/ctrlProp14.xml><?xml version="1.0" encoding="utf-8"?>
<formControlPr xmlns="http://schemas.microsoft.com/office/spreadsheetml/2009/9/main" objectType="GBox" noThreeD="1"/>
</file>

<file path=xl/ctrlProps/ctrlProp15.xml><?xml version="1.0" encoding="utf-8"?>
<formControlPr xmlns="http://schemas.microsoft.com/office/spreadsheetml/2009/9/main" objectType="Radio" checked="Checked" firstButton="1" fmlaLink="$D$21" lockText="1" noThreeD="1"/>
</file>

<file path=xl/ctrlProps/ctrlProp16.xml><?xml version="1.0" encoding="utf-8"?>
<formControlPr xmlns="http://schemas.microsoft.com/office/spreadsheetml/2009/9/main" objectType="Radio" lockText="1" noThreeD="1"/>
</file>

<file path=xl/ctrlProps/ctrlProp17.xml><?xml version="1.0" encoding="utf-8"?>
<formControlPr xmlns="http://schemas.microsoft.com/office/spreadsheetml/2009/9/main" objectType="Radio" firstButton="1" fmlaLink="$D$14" lockText="1" noThreeD="1"/>
</file>

<file path=xl/ctrlProps/ctrlProp18.xml><?xml version="1.0" encoding="utf-8"?>
<formControlPr xmlns="http://schemas.microsoft.com/office/spreadsheetml/2009/9/main" objectType="Radio" checked="Checked" lockText="1" noThreeD="1"/>
</file>

<file path=xl/ctrlProps/ctrlProp19.xml><?xml version="1.0" encoding="utf-8"?>
<formControlPr xmlns="http://schemas.microsoft.com/office/spreadsheetml/2009/9/main" objectType="GBox" noThreeD="1"/>
</file>

<file path=xl/ctrlProps/ctrlProp20.xml><?xml version="1.0" encoding="utf-8"?>
<formControlPr xmlns="http://schemas.microsoft.com/office/spreadsheetml/2009/9/main" objectType="Radio" firstButton="1" fmlaLink="$D$21" lockText="1" noThreeD="1"/>
</file>

<file path=xl/ctrlProps/ctrlProp21.xml><?xml version="1.0" encoding="utf-8"?>
<formControlPr xmlns="http://schemas.microsoft.com/office/spreadsheetml/2009/9/main" objectType="Radio" checked="Checked" lockText="1" noThreeD="1"/>
</file>

<file path=xl/ctrlProps/ctrlProp22.xml><?xml version="1.0" encoding="utf-8"?>
<formControlPr xmlns="http://schemas.microsoft.com/office/spreadsheetml/2009/9/main" objectType="Radio" firstButton="1" fmlaLink="$D$10" lockText="1" noThreeD="1"/>
</file>

<file path=xl/ctrlProps/ctrlProp23.xml><?xml version="1.0" encoding="utf-8"?>
<formControlPr xmlns="http://schemas.microsoft.com/office/spreadsheetml/2009/9/main" objectType="Radio" checked="Checked" lockText="1" noThreeD="1"/>
</file>

<file path=xl/ctrlProps/ctrlProp24.xml><?xml version="1.0" encoding="utf-8"?>
<formControlPr xmlns="http://schemas.microsoft.com/office/spreadsheetml/2009/9/main" objectType="GBox" noThreeD="1"/>
</file>

<file path=xl/ctrlProps/ctrlProp25.xml><?xml version="1.0" encoding="utf-8"?>
<formControlPr xmlns="http://schemas.microsoft.com/office/spreadsheetml/2009/9/main" objectType="Radio" firstButton="1" fmlaLink="$D$17" lockText="1" noThreeD="1"/>
</file>

<file path=xl/ctrlProps/ctrlProp26.xml><?xml version="1.0" encoding="utf-8"?>
<formControlPr xmlns="http://schemas.microsoft.com/office/spreadsheetml/2009/9/main" objectType="Radio"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19</xdr:row>
          <xdr:rowOff>0</xdr:rowOff>
        </xdr:from>
        <xdr:to>
          <xdr:col>6</xdr:col>
          <xdr:colOff>9525</xdr:colOff>
          <xdr:row>20</xdr:row>
          <xdr:rowOff>9525</xdr:rowOff>
        </xdr:to>
        <xdr:sp macro="" textlink="">
          <xdr:nvSpPr>
            <xdr:cNvPr id="77825" name="Group Box 3" hidden="1">
              <a:extLst>
                <a:ext uri="{63B3BB69-23CF-44E3-9099-C40C66FF867C}">
                  <a14:compatExt spid="_x0000_s77825"/>
                </a:ext>
                <a:ext uri="{FF2B5EF4-FFF2-40B4-BE49-F238E27FC236}">
                  <a16:creationId xmlns:a16="http://schemas.microsoft.com/office/drawing/2014/main" id="{00000000-0008-0000-0000-0000013001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19</xdr:row>
          <xdr:rowOff>57150</xdr:rowOff>
        </xdr:from>
        <xdr:to>
          <xdr:col>3</xdr:col>
          <xdr:colOff>866775</xdr:colOff>
          <xdr:row>19</xdr:row>
          <xdr:rowOff>276225</xdr:rowOff>
        </xdr:to>
        <xdr:sp macro="" textlink="">
          <xdr:nvSpPr>
            <xdr:cNvPr id="77826" name="Option Button 4" hidden="1">
              <a:extLst>
                <a:ext uri="{63B3BB69-23CF-44E3-9099-C40C66FF867C}">
                  <a14:compatExt spid="_x0000_s77826"/>
                </a:ext>
                <a:ext uri="{FF2B5EF4-FFF2-40B4-BE49-F238E27FC236}">
                  <a16:creationId xmlns:a16="http://schemas.microsoft.com/office/drawing/2014/main" id="{00000000-0008-0000-0000-0000023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b-NO" sz="800" b="0" i="0" u="none" strike="noStrike" baseline="0">
                  <a:solidFill>
                    <a:srgbClr val="000000"/>
                  </a:solidFill>
                  <a:latin typeface="Segoe UI"/>
                  <a:cs typeface="Segoe UI"/>
                </a:rPr>
                <a:t>JA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752475</xdr:colOff>
          <xdr:row>19</xdr:row>
          <xdr:rowOff>57150</xdr:rowOff>
        </xdr:from>
        <xdr:to>
          <xdr:col>4</xdr:col>
          <xdr:colOff>257175</xdr:colOff>
          <xdr:row>19</xdr:row>
          <xdr:rowOff>276225</xdr:rowOff>
        </xdr:to>
        <xdr:sp macro="" textlink="">
          <xdr:nvSpPr>
            <xdr:cNvPr id="77827" name="Option Button 5" hidden="1">
              <a:extLst>
                <a:ext uri="{63B3BB69-23CF-44E3-9099-C40C66FF867C}">
                  <a14:compatExt spid="_x0000_s77827"/>
                </a:ext>
                <a:ext uri="{FF2B5EF4-FFF2-40B4-BE49-F238E27FC236}">
                  <a16:creationId xmlns:a16="http://schemas.microsoft.com/office/drawing/2014/main" id="{00000000-0008-0000-0000-0000033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b-NO" sz="800" b="0" i="0" u="none" strike="noStrike" baseline="0">
                  <a:solidFill>
                    <a:srgbClr val="000000"/>
                  </a:solidFill>
                  <a:latin typeface="Segoe UI"/>
                  <a:cs typeface="Segoe UI"/>
                </a:rPr>
                <a:t>NEI</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19</xdr:row>
          <xdr:rowOff>0</xdr:rowOff>
        </xdr:from>
        <xdr:to>
          <xdr:col>6</xdr:col>
          <xdr:colOff>9525</xdr:colOff>
          <xdr:row>20</xdr:row>
          <xdr:rowOff>9525</xdr:rowOff>
        </xdr:to>
        <xdr:sp macro="" textlink="">
          <xdr:nvSpPr>
            <xdr:cNvPr id="71683" name="Group Box 3" hidden="1">
              <a:extLst>
                <a:ext uri="{63B3BB69-23CF-44E3-9099-C40C66FF867C}">
                  <a14:compatExt spid="_x0000_s71683"/>
                </a:ext>
                <a:ext uri="{FF2B5EF4-FFF2-40B4-BE49-F238E27FC236}">
                  <a16:creationId xmlns:a16="http://schemas.microsoft.com/office/drawing/2014/main" id="{00000000-0008-0000-0100-0000031801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19</xdr:row>
          <xdr:rowOff>57150</xdr:rowOff>
        </xdr:from>
        <xdr:to>
          <xdr:col>3</xdr:col>
          <xdr:colOff>866775</xdr:colOff>
          <xdr:row>19</xdr:row>
          <xdr:rowOff>276225</xdr:rowOff>
        </xdr:to>
        <xdr:sp macro="" textlink="">
          <xdr:nvSpPr>
            <xdr:cNvPr id="71684" name="Option Button 4" hidden="1">
              <a:extLst>
                <a:ext uri="{63B3BB69-23CF-44E3-9099-C40C66FF867C}">
                  <a14:compatExt spid="_x0000_s71684"/>
                </a:ext>
                <a:ext uri="{FF2B5EF4-FFF2-40B4-BE49-F238E27FC236}">
                  <a16:creationId xmlns:a16="http://schemas.microsoft.com/office/drawing/2014/main" id="{00000000-0008-0000-0100-00000418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b-NO" sz="800" b="0" i="0" u="none" strike="noStrike" baseline="0">
                  <a:solidFill>
                    <a:srgbClr val="000000"/>
                  </a:solidFill>
                  <a:latin typeface="Segoe UI"/>
                  <a:cs typeface="Segoe UI"/>
                </a:rPr>
                <a:t>JA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752475</xdr:colOff>
          <xdr:row>19</xdr:row>
          <xdr:rowOff>57150</xdr:rowOff>
        </xdr:from>
        <xdr:to>
          <xdr:col>4</xdr:col>
          <xdr:colOff>257175</xdr:colOff>
          <xdr:row>19</xdr:row>
          <xdr:rowOff>276225</xdr:rowOff>
        </xdr:to>
        <xdr:sp macro="" textlink="">
          <xdr:nvSpPr>
            <xdr:cNvPr id="71685" name="Option Button 5" hidden="1">
              <a:extLst>
                <a:ext uri="{63B3BB69-23CF-44E3-9099-C40C66FF867C}">
                  <a14:compatExt spid="_x0000_s71685"/>
                </a:ext>
                <a:ext uri="{FF2B5EF4-FFF2-40B4-BE49-F238E27FC236}">
                  <a16:creationId xmlns:a16="http://schemas.microsoft.com/office/drawing/2014/main" id="{00000000-0008-0000-0100-00000518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b-NO" sz="800" b="0" i="0" u="none" strike="noStrike" baseline="0">
                  <a:solidFill>
                    <a:srgbClr val="000000"/>
                  </a:solidFill>
                  <a:latin typeface="Segoe UI"/>
                  <a:cs typeface="Segoe UI"/>
                </a:rPr>
                <a:t>NEI</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161925</xdr:colOff>
          <xdr:row>13</xdr:row>
          <xdr:rowOff>47625</xdr:rowOff>
        </xdr:from>
        <xdr:to>
          <xdr:col>3</xdr:col>
          <xdr:colOff>609600</xdr:colOff>
          <xdr:row>13</xdr:row>
          <xdr:rowOff>266700</xdr:rowOff>
        </xdr:to>
        <xdr:sp macro="" textlink="">
          <xdr:nvSpPr>
            <xdr:cNvPr id="65537" name="Option Button 1" hidden="1">
              <a:extLst>
                <a:ext uri="{63B3BB69-23CF-44E3-9099-C40C66FF867C}">
                  <a14:compatExt spid="_x0000_s65537"/>
                </a:ext>
                <a:ext uri="{FF2B5EF4-FFF2-40B4-BE49-F238E27FC236}">
                  <a16:creationId xmlns:a16="http://schemas.microsoft.com/office/drawing/2014/main" id="{00000000-0008-0000-0200-0000010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b-NO" sz="800" b="0" i="0" u="none" strike="noStrike" baseline="0">
                  <a:solidFill>
                    <a:srgbClr val="000000"/>
                  </a:solidFill>
                  <a:latin typeface="Segoe UI"/>
                  <a:cs typeface="Segoe UI"/>
                </a:rPr>
                <a:t>JA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733425</xdr:colOff>
          <xdr:row>13</xdr:row>
          <xdr:rowOff>47625</xdr:rowOff>
        </xdr:from>
        <xdr:to>
          <xdr:col>3</xdr:col>
          <xdr:colOff>1400175</xdr:colOff>
          <xdr:row>13</xdr:row>
          <xdr:rowOff>266700</xdr:rowOff>
        </xdr:to>
        <xdr:sp macro="" textlink="">
          <xdr:nvSpPr>
            <xdr:cNvPr id="65538" name="Option Button 2" hidden="1">
              <a:extLst>
                <a:ext uri="{63B3BB69-23CF-44E3-9099-C40C66FF867C}">
                  <a14:compatExt spid="_x0000_s65538"/>
                </a:ext>
                <a:ext uri="{FF2B5EF4-FFF2-40B4-BE49-F238E27FC236}">
                  <a16:creationId xmlns:a16="http://schemas.microsoft.com/office/drawing/2014/main" id="{00000000-0008-0000-0200-0000020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b-NO" sz="800" b="0" i="0" u="none" strike="noStrike" baseline="0">
                  <a:solidFill>
                    <a:srgbClr val="000000"/>
                  </a:solidFill>
                  <a:latin typeface="Segoe UI"/>
                  <a:cs typeface="Segoe UI"/>
                </a:rPr>
                <a:t>NEI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0</xdr:rowOff>
        </xdr:from>
        <xdr:to>
          <xdr:col>6</xdr:col>
          <xdr:colOff>9525</xdr:colOff>
          <xdr:row>21</xdr:row>
          <xdr:rowOff>9525</xdr:rowOff>
        </xdr:to>
        <xdr:sp macro="" textlink="">
          <xdr:nvSpPr>
            <xdr:cNvPr id="65539" name="Group Box 3" hidden="1">
              <a:extLst>
                <a:ext uri="{63B3BB69-23CF-44E3-9099-C40C66FF867C}">
                  <a14:compatExt spid="_x0000_s65539"/>
                </a:ext>
                <a:ext uri="{FF2B5EF4-FFF2-40B4-BE49-F238E27FC236}">
                  <a16:creationId xmlns:a16="http://schemas.microsoft.com/office/drawing/2014/main" id="{00000000-0008-0000-0200-0000030001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20</xdr:row>
          <xdr:rowOff>57150</xdr:rowOff>
        </xdr:from>
        <xdr:to>
          <xdr:col>3</xdr:col>
          <xdr:colOff>866775</xdr:colOff>
          <xdr:row>20</xdr:row>
          <xdr:rowOff>276225</xdr:rowOff>
        </xdr:to>
        <xdr:sp macro="" textlink="">
          <xdr:nvSpPr>
            <xdr:cNvPr id="65540" name="Option Button 4" hidden="1">
              <a:extLst>
                <a:ext uri="{63B3BB69-23CF-44E3-9099-C40C66FF867C}">
                  <a14:compatExt spid="_x0000_s65540"/>
                </a:ext>
                <a:ext uri="{FF2B5EF4-FFF2-40B4-BE49-F238E27FC236}">
                  <a16:creationId xmlns:a16="http://schemas.microsoft.com/office/drawing/2014/main" id="{00000000-0008-0000-0200-0000040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b-NO" sz="800" b="0" i="0" u="none" strike="noStrike" baseline="0">
                  <a:solidFill>
                    <a:srgbClr val="000000"/>
                  </a:solidFill>
                  <a:latin typeface="Segoe UI"/>
                  <a:cs typeface="Segoe UI"/>
                </a:rPr>
                <a:t>JA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752475</xdr:colOff>
          <xdr:row>20</xdr:row>
          <xdr:rowOff>57150</xdr:rowOff>
        </xdr:from>
        <xdr:to>
          <xdr:col>4</xdr:col>
          <xdr:colOff>257175</xdr:colOff>
          <xdr:row>20</xdr:row>
          <xdr:rowOff>276225</xdr:rowOff>
        </xdr:to>
        <xdr:sp macro="" textlink="">
          <xdr:nvSpPr>
            <xdr:cNvPr id="65541" name="Option Button 5" hidden="1">
              <a:extLst>
                <a:ext uri="{63B3BB69-23CF-44E3-9099-C40C66FF867C}">
                  <a14:compatExt spid="_x0000_s65541"/>
                </a:ext>
                <a:ext uri="{FF2B5EF4-FFF2-40B4-BE49-F238E27FC236}">
                  <a16:creationId xmlns:a16="http://schemas.microsoft.com/office/drawing/2014/main" id="{00000000-0008-0000-0200-0000050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b-NO" sz="800" b="0" i="0" u="none" strike="noStrike" baseline="0">
                  <a:solidFill>
                    <a:srgbClr val="000000"/>
                  </a:solidFill>
                  <a:latin typeface="Segoe UI"/>
                  <a:cs typeface="Segoe UI"/>
                </a:rPr>
                <a:t>NEI</a:t>
              </a:r>
            </a:p>
          </xdr:txBody>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161925</xdr:colOff>
          <xdr:row>13</xdr:row>
          <xdr:rowOff>47625</xdr:rowOff>
        </xdr:from>
        <xdr:to>
          <xdr:col>3</xdr:col>
          <xdr:colOff>609600</xdr:colOff>
          <xdr:row>13</xdr:row>
          <xdr:rowOff>266700</xdr:rowOff>
        </xdr:to>
        <xdr:sp macro="" textlink="">
          <xdr:nvSpPr>
            <xdr:cNvPr id="60417" name="Option Button 1" hidden="1">
              <a:extLst>
                <a:ext uri="{63B3BB69-23CF-44E3-9099-C40C66FF867C}">
                  <a14:compatExt spid="_x0000_s60417"/>
                </a:ext>
                <a:ext uri="{FF2B5EF4-FFF2-40B4-BE49-F238E27FC236}">
                  <a16:creationId xmlns:a16="http://schemas.microsoft.com/office/drawing/2014/main" id="{00000000-0008-0000-0300-000001E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b-NO" sz="800" b="0" i="0" u="none" strike="noStrike" baseline="0">
                  <a:solidFill>
                    <a:srgbClr val="000000"/>
                  </a:solidFill>
                  <a:latin typeface="Segoe UI"/>
                  <a:cs typeface="Segoe UI"/>
                </a:rPr>
                <a:t>JA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733425</xdr:colOff>
          <xdr:row>13</xdr:row>
          <xdr:rowOff>47625</xdr:rowOff>
        </xdr:from>
        <xdr:to>
          <xdr:col>3</xdr:col>
          <xdr:colOff>1400175</xdr:colOff>
          <xdr:row>13</xdr:row>
          <xdr:rowOff>266700</xdr:rowOff>
        </xdr:to>
        <xdr:sp macro="" textlink="">
          <xdr:nvSpPr>
            <xdr:cNvPr id="60418" name="Option Button 2" hidden="1">
              <a:extLst>
                <a:ext uri="{63B3BB69-23CF-44E3-9099-C40C66FF867C}">
                  <a14:compatExt spid="_x0000_s60418"/>
                </a:ext>
                <a:ext uri="{FF2B5EF4-FFF2-40B4-BE49-F238E27FC236}">
                  <a16:creationId xmlns:a16="http://schemas.microsoft.com/office/drawing/2014/main" id="{00000000-0008-0000-0300-000002E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b-NO" sz="800" b="0" i="0" u="none" strike="noStrike" baseline="0">
                  <a:solidFill>
                    <a:srgbClr val="000000"/>
                  </a:solidFill>
                  <a:latin typeface="Segoe UI"/>
                  <a:cs typeface="Segoe UI"/>
                </a:rPr>
                <a:t>NEI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0</xdr:rowOff>
        </xdr:from>
        <xdr:to>
          <xdr:col>6</xdr:col>
          <xdr:colOff>9525</xdr:colOff>
          <xdr:row>21</xdr:row>
          <xdr:rowOff>9525</xdr:rowOff>
        </xdr:to>
        <xdr:sp macro="" textlink="">
          <xdr:nvSpPr>
            <xdr:cNvPr id="60419" name="Group Box 3" hidden="1">
              <a:extLst>
                <a:ext uri="{63B3BB69-23CF-44E3-9099-C40C66FF867C}">
                  <a14:compatExt spid="_x0000_s60419"/>
                </a:ext>
                <a:ext uri="{FF2B5EF4-FFF2-40B4-BE49-F238E27FC236}">
                  <a16:creationId xmlns:a16="http://schemas.microsoft.com/office/drawing/2014/main" id="{00000000-0008-0000-0300-000003E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20</xdr:row>
          <xdr:rowOff>57150</xdr:rowOff>
        </xdr:from>
        <xdr:to>
          <xdr:col>3</xdr:col>
          <xdr:colOff>866775</xdr:colOff>
          <xdr:row>20</xdr:row>
          <xdr:rowOff>276225</xdr:rowOff>
        </xdr:to>
        <xdr:sp macro="" textlink="">
          <xdr:nvSpPr>
            <xdr:cNvPr id="60420" name="Option Button 4" hidden="1">
              <a:extLst>
                <a:ext uri="{63B3BB69-23CF-44E3-9099-C40C66FF867C}">
                  <a14:compatExt spid="_x0000_s60420"/>
                </a:ext>
                <a:ext uri="{FF2B5EF4-FFF2-40B4-BE49-F238E27FC236}">
                  <a16:creationId xmlns:a16="http://schemas.microsoft.com/office/drawing/2014/main" id="{00000000-0008-0000-0300-000004E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b-NO" sz="800" b="0" i="0" u="none" strike="noStrike" baseline="0">
                  <a:solidFill>
                    <a:srgbClr val="000000"/>
                  </a:solidFill>
                  <a:latin typeface="Segoe UI"/>
                  <a:cs typeface="Segoe UI"/>
                </a:rPr>
                <a:t>JA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752475</xdr:colOff>
          <xdr:row>20</xdr:row>
          <xdr:rowOff>57150</xdr:rowOff>
        </xdr:from>
        <xdr:to>
          <xdr:col>4</xdr:col>
          <xdr:colOff>257175</xdr:colOff>
          <xdr:row>20</xdr:row>
          <xdr:rowOff>276225</xdr:rowOff>
        </xdr:to>
        <xdr:sp macro="" textlink="">
          <xdr:nvSpPr>
            <xdr:cNvPr id="60421" name="Option Button 5" hidden="1">
              <a:extLst>
                <a:ext uri="{63B3BB69-23CF-44E3-9099-C40C66FF867C}">
                  <a14:compatExt spid="_x0000_s60421"/>
                </a:ext>
                <a:ext uri="{FF2B5EF4-FFF2-40B4-BE49-F238E27FC236}">
                  <a16:creationId xmlns:a16="http://schemas.microsoft.com/office/drawing/2014/main" id="{00000000-0008-0000-0300-000005E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b-NO" sz="800" b="0" i="0" u="none" strike="noStrike" baseline="0">
                  <a:solidFill>
                    <a:srgbClr val="000000"/>
                  </a:solidFill>
                  <a:latin typeface="Segoe UI"/>
                  <a:cs typeface="Segoe UI"/>
                </a:rPr>
                <a:t>NEI</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161925</xdr:colOff>
          <xdr:row>13</xdr:row>
          <xdr:rowOff>47625</xdr:rowOff>
        </xdr:from>
        <xdr:to>
          <xdr:col>3</xdr:col>
          <xdr:colOff>609600</xdr:colOff>
          <xdr:row>13</xdr:row>
          <xdr:rowOff>266700</xdr:rowOff>
        </xdr:to>
        <xdr:sp macro="" textlink="">
          <xdr:nvSpPr>
            <xdr:cNvPr id="56321" name="Option Button 1" hidden="1">
              <a:extLst>
                <a:ext uri="{63B3BB69-23CF-44E3-9099-C40C66FF867C}">
                  <a14:compatExt spid="_x0000_s56321"/>
                </a:ext>
                <a:ext uri="{FF2B5EF4-FFF2-40B4-BE49-F238E27FC236}">
                  <a16:creationId xmlns:a16="http://schemas.microsoft.com/office/drawing/2014/main" id="{00000000-0008-0000-0400-000001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b-NO" sz="800" b="0" i="0" u="none" strike="noStrike" baseline="0">
                  <a:solidFill>
                    <a:srgbClr val="000000"/>
                  </a:solidFill>
                  <a:latin typeface="Segoe UI"/>
                  <a:cs typeface="Segoe UI"/>
                </a:rPr>
                <a:t>JA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733425</xdr:colOff>
          <xdr:row>13</xdr:row>
          <xdr:rowOff>47625</xdr:rowOff>
        </xdr:from>
        <xdr:to>
          <xdr:col>3</xdr:col>
          <xdr:colOff>1400175</xdr:colOff>
          <xdr:row>13</xdr:row>
          <xdr:rowOff>266700</xdr:rowOff>
        </xdr:to>
        <xdr:sp macro="" textlink="">
          <xdr:nvSpPr>
            <xdr:cNvPr id="56322" name="Option Button 2" hidden="1">
              <a:extLst>
                <a:ext uri="{63B3BB69-23CF-44E3-9099-C40C66FF867C}">
                  <a14:compatExt spid="_x0000_s56322"/>
                </a:ext>
                <a:ext uri="{FF2B5EF4-FFF2-40B4-BE49-F238E27FC236}">
                  <a16:creationId xmlns:a16="http://schemas.microsoft.com/office/drawing/2014/main" id="{00000000-0008-0000-0400-000002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b-NO" sz="800" b="0" i="0" u="none" strike="noStrike" baseline="0">
                  <a:solidFill>
                    <a:srgbClr val="000000"/>
                  </a:solidFill>
                  <a:latin typeface="Segoe UI"/>
                  <a:cs typeface="Segoe UI"/>
                </a:rPr>
                <a:t>NEI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0</xdr:rowOff>
        </xdr:from>
        <xdr:to>
          <xdr:col>6</xdr:col>
          <xdr:colOff>9525</xdr:colOff>
          <xdr:row>21</xdr:row>
          <xdr:rowOff>9525</xdr:rowOff>
        </xdr:to>
        <xdr:sp macro="" textlink="">
          <xdr:nvSpPr>
            <xdr:cNvPr id="56323" name="Group Box 3" hidden="1">
              <a:extLst>
                <a:ext uri="{63B3BB69-23CF-44E3-9099-C40C66FF867C}">
                  <a14:compatExt spid="_x0000_s56323"/>
                </a:ext>
                <a:ext uri="{FF2B5EF4-FFF2-40B4-BE49-F238E27FC236}">
                  <a16:creationId xmlns:a16="http://schemas.microsoft.com/office/drawing/2014/main" id="{00000000-0008-0000-0400-000003D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20</xdr:row>
          <xdr:rowOff>57150</xdr:rowOff>
        </xdr:from>
        <xdr:to>
          <xdr:col>3</xdr:col>
          <xdr:colOff>866775</xdr:colOff>
          <xdr:row>20</xdr:row>
          <xdr:rowOff>276225</xdr:rowOff>
        </xdr:to>
        <xdr:sp macro="" textlink="">
          <xdr:nvSpPr>
            <xdr:cNvPr id="56324" name="Option Button 4" hidden="1">
              <a:extLst>
                <a:ext uri="{63B3BB69-23CF-44E3-9099-C40C66FF867C}">
                  <a14:compatExt spid="_x0000_s56324"/>
                </a:ext>
                <a:ext uri="{FF2B5EF4-FFF2-40B4-BE49-F238E27FC236}">
                  <a16:creationId xmlns:a16="http://schemas.microsoft.com/office/drawing/2014/main" id="{00000000-0008-0000-0400-000004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b-NO" sz="800" b="0" i="0" u="none" strike="noStrike" baseline="0">
                  <a:solidFill>
                    <a:srgbClr val="000000"/>
                  </a:solidFill>
                  <a:latin typeface="Segoe UI"/>
                  <a:cs typeface="Segoe UI"/>
                </a:rPr>
                <a:t>JA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752475</xdr:colOff>
          <xdr:row>20</xdr:row>
          <xdr:rowOff>57150</xdr:rowOff>
        </xdr:from>
        <xdr:to>
          <xdr:col>4</xdr:col>
          <xdr:colOff>257175</xdr:colOff>
          <xdr:row>20</xdr:row>
          <xdr:rowOff>276225</xdr:rowOff>
        </xdr:to>
        <xdr:sp macro="" textlink="">
          <xdr:nvSpPr>
            <xdr:cNvPr id="56325" name="Option Button 5" hidden="1">
              <a:extLst>
                <a:ext uri="{63B3BB69-23CF-44E3-9099-C40C66FF867C}">
                  <a14:compatExt spid="_x0000_s56325"/>
                </a:ext>
                <a:ext uri="{FF2B5EF4-FFF2-40B4-BE49-F238E27FC236}">
                  <a16:creationId xmlns:a16="http://schemas.microsoft.com/office/drawing/2014/main" id="{00000000-0008-0000-0400-000005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b-NO" sz="800" b="0" i="0" u="none" strike="noStrike" baseline="0">
                  <a:solidFill>
                    <a:srgbClr val="000000"/>
                  </a:solidFill>
                  <a:latin typeface="Segoe UI"/>
                  <a:cs typeface="Segoe UI"/>
                </a:rPr>
                <a:t>NEI</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161925</xdr:colOff>
          <xdr:row>9</xdr:row>
          <xdr:rowOff>47625</xdr:rowOff>
        </xdr:from>
        <xdr:to>
          <xdr:col>3</xdr:col>
          <xdr:colOff>609600</xdr:colOff>
          <xdr:row>9</xdr:row>
          <xdr:rowOff>266700</xdr:rowOff>
        </xdr:to>
        <xdr:sp macro="" textlink="">
          <xdr:nvSpPr>
            <xdr:cNvPr id="35841" name="Option Button 1" hidden="1">
              <a:extLst>
                <a:ext uri="{63B3BB69-23CF-44E3-9099-C40C66FF867C}">
                  <a14:compatExt spid="_x0000_s35841"/>
                </a:ext>
                <a:ext uri="{FF2B5EF4-FFF2-40B4-BE49-F238E27FC236}">
                  <a16:creationId xmlns:a16="http://schemas.microsoft.com/office/drawing/2014/main" id="{00000000-0008-0000-0500-0000018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b-NO" sz="800" b="0" i="0" u="none" strike="noStrike" baseline="0">
                  <a:solidFill>
                    <a:srgbClr val="000000"/>
                  </a:solidFill>
                  <a:latin typeface="Segoe UI"/>
                  <a:cs typeface="Segoe UI"/>
                </a:rPr>
                <a:t>JA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733425</xdr:colOff>
          <xdr:row>9</xdr:row>
          <xdr:rowOff>47625</xdr:rowOff>
        </xdr:from>
        <xdr:to>
          <xdr:col>3</xdr:col>
          <xdr:colOff>1400175</xdr:colOff>
          <xdr:row>9</xdr:row>
          <xdr:rowOff>266700</xdr:rowOff>
        </xdr:to>
        <xdr:sp macro="" textlink="">
          <xdr:nvSpPr>
            <xdr:cNvPr id="35842" name="Option Button 2" hidden="1">
              <a:extLst>
                <a:ext uri="{63B3BB69-23CF-44E3-9099-C40C66FF867C}">
                  <a14:compatExt spid="_x0000_s35842"/>
                </a:ext>
                <a:ext uri="{FF2B5EF4-FFF2-40B4-BE49-F238E27FC236}">
                  <a16:creationId xmlns:a16="http://schemas.microsoft.com/office/drawing/2014/main" id="{00000000-0008-0000-0500-0000028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b-NO" sz="800" b="0" i="0" u="none" strike="noStrike" baseline="0">
                  <a:solidFill>
                    <a:srgbClr val="000000"/>
                  </a:solidFill>
                  <a:latin typeface="Segoe UI"/>
                  <a:cs typeface="Segoe UI"/>
                </a:rPr>
                <a:t>NEI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0</xdr:rowOff>
        </xdr:from>
        <xdr:to>
          <xdr:col>6</xdr:col>
          <xdr:colOff>9525</xdr:colOff>
          <xdr:row>17</xdr:row>
          <xdr:rowOff>9525</xdr:rowOff>
        </xdr:to>
        <xdr:sp macro="" textlink="">
          <xdr:nvSpPr>
            <xdr:cNvPr id="35843" name="Group Box 3" hidden="1">
              <a:extLst>
                <a:ext uri="{63B3BB69-23CF-44E3-9099-C40C66FF867C}">
                  <a14:compatExt spid="_x0000_s35843"/>
                </a:ext>
                <a:ext uri="{FF2B5EF4-FFF2-40B4-BE49-F238E27FC236}">
                  <a16:creationId xmlns:a16="http://schemas.microsoft.com/office/drawing/2014/main" id="{00000000-0008-0000-0500-0000038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16</xdr:row>
          <xdr:rowOff>57150</xdr:rowOff>
        </xdr:from>
        <xdr:to>
          <xdr:col>3</xdr:col>
          <xdr:colOff>866775</xdr:colOff>
          <xdr:row>16</xdr:row>
          <xdr:rowOff>276225</xdr:rowOff>
        </xdr:to>
        <xdr:sp macro="" textlink="">
          <xdr:nvSpPr>
            <xdr:cNvPr id="35844" name="Option Button 4" hidden="1">
              <a:extLst>
                <a:ext uri="{63B3BB69-23CF-44E3-9099-C40C66FF867C}">
                  <a14:compatExt spid="_x0000_s35844"/>
                </a:ext>
                <a:ext uri="{FF2B5EF4-FFF2-40B4-BE49-F238E27FC236}">
                  <a16:creationId xmlns:a16="http://schemas.microsoft.com/office/drawing/2014/main" id="{00000000-0008-0000-0500-0000048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b-NO" sz="800" b="0" i="0" u="none" strike="noStrike" baseline="0">
                  <a:solidFill>
                    <a:srgbClr val="000000"/>
                  </a:solidFill>
                  <a:latin typeface="Segoe UI"/>
                  <a:cs typeface="Segoe UI"/>
                </a:rPr>
                <a:t>JA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752475</xdr:colOff>
          <xdr:row>16</xdr:row>
          <xdr:rowOff>57150</xdr:rowOff>
        </xdr:from>
        <xdr:to>
          <xdr:col>4</xdr:col>
          <xdr:colOff>257175</xdr:colOff>
          <xdr:row>16</xdr:row>
          <xdr:rowOff>276225</xdr:rowOff>
        </xdr:to>
        <xdr:sp macro="" textlink="">
          <xdr:nvSpPr>
            <xdr:cNvPr id="35845" name="Option Button 5" hidden="1">
              <a:extLst>
                <a:ext uri="{63B3BB69-23CF-44E3-9099-C40C66FF867C}">
                  <a14:compatExt spid="_x0000_s35845"/>
                </a:ext>
                <a:ext uri="{FF2B5EF4-FFF2-40B4-BE49-F238E27FC236}">
                  <a16:creationId xmlns:a16="http://schemas.microsoft.com/office/drawing/2014/main" id="{00000000-0008-0000-0500-0000058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b-NO" sz="800" b="0" i="0" u="none" strike="noStrike" baseline="0">
                  <a:solidFill>
                    <a:srgbClr val="000000"/>
                  </a:solidFill>
                  <a:latin typeface="Segoe UI"/>
                  <a:cs typeface="Segoe UI"/>
                </a:rPr>
                <a:t>NEI</a:t>
              </a:r>
            </a:p>
          </xdr:txBody>
        </xdr:sp>
        <xdr:clientData/>
      </xdr:twoCellAnchor>
    </mc:Choice>
    <mc:Fallback/>
  </mc:AlternateContent>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11.xml"/><Relationship Id="rId3" Type="http://schemas.openxmlformats.org/officeDocument/2006/relationships/vmlDrawing" Target="../drawings/vmlDrawing3.vml"/><Relationship Id="rId7" Type="http://schemas.openxmlformats.org/officeDocument/2006/relationships/ctrlProp" Target="../ctrlProps/ctrlProp10.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trlProp" Target="../ctrlProps/ctrlProp9.xml"/><Relationship Id="rId5" Type="http://schemas.openxmlformats.org/officeDocument/2006/relationships/ctrlProp" Target="../ctrlProps/ctrlProp8.xml"/><Relationship Id="rId4" Type="http://schemas.openxmlformats.org/officeDocument/2006/relationships/ctrlProp" Target="../ctrlProps/ctrlProp7.xml"/><Relationship Id="rId9" Type="http://schemas.openxmlformats.org/officeDocument/2006/relationships/comments" Target="../comments3.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6.xml"/><Relationship Id="rId3" Type="http://schemas.openxmlformats.org/officeDocument/2006/relationships/vmlDrawing" Target="../drawings/vmlDrawing4.vml"/><Relationship Id="rId7" Type="http://schemas.openxmlformats.org/officeDocument/2006/relationships/ctrlProp" Target="../ctrlProps/ctrlProp15.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ctrlProp" Target="../ctrlProps/ctrlProp14.xml"/><Relationship Id="rId5" Type="http://schemas.openxmlformats.org/officeDocument/2006/relationships/ctrlProp" Target="../ctrlProps/ctrlProp13.xml"/><Relationship Id="rId4" Type="http://schemas.openxmlformats.org/officeDocument/2006/relationships/ctrlProp" Target="../ctrlProps/ctrlProp12.xml"/><Relationship Id="rId9" Type="http://schemas.openxmlformats.org/officeDocument/2006/relationships/comments" Target="../comments4.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21.xml"/><Relationship Id="rId3" Type="http://schemas.openxmlformats.org/officeDocument/2006/relationships/vmlDrawing" Target="../drawings/vmlDrawing5.vml"/><Relationship Id="rId7" Type="http://schemas.openxmlformats.org/officeDocument/2006/relationships/ctrlProp" Target="../ctrlProps/ctrlProp20.xml"/><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ctrlProp" Target="../ctrlProps/ctrlProp19.xml"/><Relationship Id="rId5" Type="http://schemas.openxmlformats.org/officeDocument/2006/relationships/ctrlProp" Target="../ctrlProps/ctrlProp18.xml"/><Relationship Id="rId4" Type="http://schemas.openxmlformats.org/officeDocument/2006/relationships/ctrlProp" Target="../ctrlProps/ctrlProp17.xml"/><Relationship Id="rId9" Type="http://schemas.openxmlformats.org/officeDocument/2006/relationships/comments" Target="../comments5.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26.xml"/><Relationship Id="rId3" Type="http://schemas.openxmlformats.org/officeDocument/2006/relationships/vmlDrawing" Target="../drawings/vmlDrawing6.vml"/><Relationship Id="rId7" Type="http://schemas.openxmlformats.org/officeDocument/2006/relationships/ctrlProp" Target="../ctrlProps/ctrlProp25.xml"/><Relationship Id="rId2" Type="http://schemas.openxmlformats.org/officeDocument/2006/relationships/drawing" Target="../drawings/drawing6.xml"/><Relationship Id="rId1" Type="http://schemas.openxmlformats.org/officeDocument/2006/relationships/printerSettings" Target="../printerSettings/printerSettings6.bin"/><Relationship Id="rId6" Type="http://schemas.openxmlformats.org/officeDocument/2006/relationships/ctrlProp" Target="../ctrlProps/ctrlProp24.xml"/><Relationship Id="rId5" Type="http://schemas.openxmlformats.org/officeDocument/2006/relationships/ctrlProp" Target="../ctrlProps/ctrlProp23.xml"/><Relationship Id="rId4" Type="http://schemas.openxmlformats.org/officeDocument/2006/relationships/ctrlProp" Target="../ctrlProps/ctrlProp22.xml"/><Relationship Id="rId9"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29"/>
  <sheetViews>
    <sheetView showGridLines="0" tabSelected="1" zoomScale="90" zoomScaleNormal="90" workbookViewId="0">
      <selection activeCell="C4" sqref="C4:D4"/>
    </sheetView>
  </sheetViews>
  <sheetFormatPr baseColWidth="10" defaultRowHeight="12.75" x14ac:dyDescent="0.2"/>
  <cols>
    <col min="1" max="1" width="11.42578125" style="1"/>
    <col min="2" max="2" width="15.5703125" style="1" customWidth="1"/>
    <col min="3" max="3" width="28.7109375" style="1" customWidth="1"/>
    <col min="4" max="4" width="21.28515625" style="1" customWidth="1"/>
    <col min="5" max="5" width="12.5703125" style="1" customWidth="1"/>
    <col min="6" max="6" width="14.140625" style="1" customWidth="1"/>
    <col min="7" max="7" width="14.140625" style="37" customWidth="1"/>
    <col min="8" max="8" width="14.140625" style="72" customWidth="1"/>
    <col min="9" max="10" width="11.42578125" style="73"/>
    <col min="11" max="12" width="11.42578125" style="70"/>
    <col min="13" max="16384" width="11.42578125" style="1"/>
  </cols>
  <sheetData>
    <row r="1" spans="1:12" ht="30" x14ac:dyDescent="0.2">
      <c r="A1" s="36" t="s">
        <v>6</v>
      </c>
      <c r="B1" s="33"/>
      <c r="C1" s="33"/>
      <c r="D1" s="33"/>
      <c r="E1" s="33"/>
    </row>
    <row r="2" spans="1:12" ht="24" customHeight="1" x14ac:dyDescent="0.2">
      <c r="A2" s="48" t="s">
        <v>8</v>
      </c>
      <c r="B2" s="82"/>
      <c r="C2" s="48"/>
      <c r="D2" s="48"/>
      <c r="E2" s="48"/>
      <c r="F2" s="49"/>
    </row>
    <row r="3" spans="1:12" ht="18.75" customHeight="1" x14ac:dyDescent="0.2">
      <c r="A3" s="88" t="s">
        <v>23</v>
      </c>
      <c r="B3" s="89"/>
      <c r="C3" s="89"/>
      <c r="D3" s="89"/>
      <c r="E3" s="89"/>
      <c r="F3" s="90"/>
    </row>
    <row r="4" spans="1:12" ht="18.75" customHeight="1" x14ac:dyDescent="0.2">
      <c r="A4" s="91" t="s">
        <v>9</v>
      </c>
      <c r="B4" s="92"/>
      <c r="C4" s="93"/>
      <c r="D4" s="94"/>
      <c r="E4" s="63" t="s">
        <v>7</v>
      </c>
      <c r="F4" s="64">
        <v>2024</v>
      </c>
      <c r="G4" s="38"/>
      <c r="H4" s="74"/>
    </row>
    <row r="5" spans="1:12" ht="18.75" customHeight="1" x14ac:dyDescent="0.2">
      <c r="A5" s="95" t="s">
        <v>1</v>
      </c>
      <c r="B5" s="96"/>
      <c r="C5" s="97"/>
      <c r="D5" s="98"/>
      <c r="E5" s="98"/>
      <c r="F5" s="99"/>
      <c r="G5" s="38"/>
      <c r="H5" s="74"/>
    </row>
    <row r="6" spans="1:12" ht="18.75" customHeight="1" x14ac:dyDescent="0.2">
      <c r="A6" s="83" t="s">
        <v>0</v>
      </c>
      <c r="B6" s="84"/>
      <c r="C6" s="85"/>
      <c r="D6" s="86"/>
      <c r="E6" s="86"/>
      <c r="F6" s="87"/>
      <c r="G6" s="39"/>
      <c r="H6" s="75"/>
    </row>
    <row r="7" spans="1:12" ht="18.75" customHeight="1" x14ac:dyDescent="0.2">
      <c r="A7" s="101" t="s">
        <v>24</v>
      </c>
      <c r="B7" s="102"/>
      <c r="C7" s="102"/>
      <c r="D7" s="102"/>
      <c r="E7" s="102"/>
      <c r="F7" s="103"/>
      <c r="G7" s="39"/>
      <c r="H7" s="75"/>
      <c r="I7" s="76"/>
    </row>
    <row r="8" spans="1:12" ht="18.75" customHeight="1" x14ac:dyDescent="0.2">
      <c r="A8" s="91" t="s">
        <v>5</v>
      </c>
      <c r="B8" s="104"/>
      <c r="C8" s="105"/>
      <c r="D8" s="106"/>
      <c r="E8" s="106"/>
      <c r="F8" s="107"/>
      <c r="H8" s="37"/>
    </row>
    <row r="9" spans="1:12" ht="18.75" customHeight="1" x14ac:dyDescent="0.2">
      <c r="A9" s="95" t="s">
        <v>2</v>
      </c>
      <c r="B9" s="96"/>
      <c r="C9" s="108"/>
      <c r="D9" s="109"/>
      <c r="E9" s="109"/>
      <c r="F9" s="110"/>
      <c r="G9" s="40"/>
      <c r="H9" s="40"/>
    </row>
    <row r="10" spans="1:12" ht="12" customHeight="1" x14ac:dyDescent="0.2">
      <c r="A10" s="49"/>
      <c r="B10" s="111"/>
      <c r="C10" s="112"/>
      <c r="D10" s="112"/>
      <c r="E10" s="112"/>
      <c r="F10" s="112"/>
      <c r="G10" s="40"/>
      <c r="H10" s="77"/>
    </row>
    <row r="11" spans="1:12" ht="18" customHeight="1" x14ac:dyDescent="0.2">
      <c r="A11" s="88" t="s">
        <v>28</v>
      </c>
      <c r="B11" s="89"/>
      <c r="C11" s="89"/>
      <c r="D11" s="89"/>
      <c r="E11" s="89"/>
      <c r="F11" s="90"/>
      <c r="G11" s="40"/>
      <c r="H11" s="77"/>
    </row>
    <row r="12" spans="1:12" s="47" customFormat="1" ht="18" customHeight="1" x14ac:dyDescent="0.2">
      <c r="A12" s="113" t="s">
        <v>26</v>
      </c>
      <c r="B12" s="114"/>
      <c r="C12" s="114"/>
      <c r="D12" s="114"/>
      <c r="E12" s="115"/>
      <c r="F12" s="67"/>
      <c r="G12" s="41"/>
      <c r="H12" s="41"/>
      <c r="I12" s="78"/>
      <c r="J12" s="78"/>
      <c r="K12" s="71"/>
      <c r="L12" s="71"/>
    </row>
    <row r="13" spans="1:12" ht="18" customHeight="1" x14ac:dyDescent="0.2">
      <c r="A13" s="116" t="s">
        <v>27</v>
      </c>
      <c r="B13" s="117"/>
      <c r="C13" s="117"/>
      <c r="D13" s="117"/>
      <c r="E13" s="118"/>
      <c r="F13" s="50">
        <v>2024</v>
      </c>
      <c r="G13" s="42"/>
      <c r="H13" s="42"/>
    </row>
    <row r="14" spans="1:12" ht="18.75" customHeight="1" x14ac:dyDescent="0.2">
      <c r="A14" s="116" t="s">
        <v>18</v>
      </c>
      <c r="B14" s="119"/>
      <c r="C14" s="119"/>
      <c r="D14" s="119"/>
      <c r="E14" s="120"/>
      <c r="F14" s="54"/>
      <c r="G14" s="41"/>
      <c r="H14" s="41"/>
    </row>
    <row r="15" spans="1:12" ht="18.75" customHeight="1" x14ac:dyDescent="0.2">
      <c r="A15" s="116" t="s">
        <v>25</v>
      </c>
      <c r="B15" s="117"/>
      <c r="C15" s="117"/>
      <c r="D15" s="117"/>
      <c r="E15" s="118"/>
      <c r="F15" s="54">
        <v>12</v>
      </c>
      <c r="G15" s="41"/>
      <c r="H15" s="41"/>
    </row>
    <row r="16" spans="1:12" ht="12" customHeight="1" x14ac:dyDescent="0.2">
      <c r="A16" s="49"/>
      <c r="B16" s="100"/>
      <c r="C16" s="100"/>
      <c r="D16" s="100"/>
      <c r="E16" s="100"/>
      <c r="F16" s="100"/>
      <c r="G16" s="43"/>
      <c r="H16" s="79"/>
      <c r="J16" s="80"/>
    </row>
    <row r="17" spans="1:8" ht="24" customHeight="1" x14ac:dyDescent="0.25">
      <c r="A17" s="123" t="s">
        <v>33</v>
      </c>
      <c r="B17" s="124"/>
      <c r="C17" s="124"/>
      <c r="D17" s="124"/>
      <c r="E17" s="124"/>
      <c r="F17" s="125"/>
      <c r="H17" s="37"/>
    </row>
    <row r="18" spans="1:8" ht="18.75" customHeight="1" x14ac:dyDescent="0.2">
      <c r="A18" s="121" t="s">
        <v>11</v>
      </c>
      <c r="B18" s="117"/>
      <c r="C18" s="117"/>
      <c r="D18" s="117"/>
      <c r="E18" s="118"/>
      <c r="F18" s="55">
        <f>IF(år&lt;+Satser!B4,IF(år&gt;1950,IF(yrke&gt;40000,(listepris*0.75*0.75),listepris*0.75),"FEIL AAR"),IF(yrke&gt;40000,listepris*0.75,listepris))</f>
        <v>0</v>
      </c>
      <c r="G18" s="44"/>
      <c r="H18" s="44"/>
    </row>
    <row r="19" spans="1:8" ht="12" customHeight="1" x14ac:dyDescent="0.2">
      <c r="A19" s="65"/>
      <c r="B19" s="56"/>
      <c r="C19" s="56"/>
      <c r="D19" s="56"/>
      <c r="E19" s="56"/>
      <c r="F19" s="57"/>
      <c r="G19" s="44"/>
      <c r="H19" s="44"/>
    </row>
    <row r="20" spans="1:8" ht="24" customHeight="1" x14ac:dyDescent="0.2">
      <c r="A20" s="126" t="s">
        <v>15</v>
      </c>
      <c r="B20" s="127"/>
      <c r="C20" s="127"/>
      <c r="D20" s="58">
        <v>2</v>
      </c>
      <c r="E20" s="59"/>
      <c r="F20" s="59"/>
      <c r="G20" s="68">
        <f>D20</f>
        <v>2</v>
      </c>
      <c r="H20" s="37"/>
    </row>
    <row r="21" spans="1:8" ht="12" customHeight="1" x14ac:dyDescent="0.2">
      <c r="A21" s="65"/>
      <c r="B21" s="56"/>
      <c r="C21" s="56"/>
      <c r="D21" s="56"/>
      <c r="E21" s="56"/>
      <c r="F21" s="66">
        <f>IF(år&lt;+Satser!B4,IF(år&gt;1950,listepris*0.75),0)</f>
        <v>0</v>
      </c>
      <c r="G21" s="27" t="s">
        <v>17</v>
      </c>
      <c r="H21" s="28"/>
    </row>
    <row r="22" spans="1:8" ht="18.75" customHeight="1" x14ac:dyDescent="0.2">
      <c r="A22" s="121" t="s">
        <v>16</v>
      </c>
      <c r="B22" s="117"/>
      <c r="C22" s="117"/>
      <c r="D22" s="117"/>
      <c r="E22" s="118"/>
      <c r="F22" s="60">
        <f>IF(D20=1,IF(år&lt;+Satser!B4,IF(F21&gt;300000,F21-150000,F21/2),IF(listepris&gt;300000,listepris-150000,listepris/2)),0)</f>
        <v>0</v>
      </c>
      <c r="G22" s="46"/>
      <c r="H22" s="81"/>
    </row>
    <row r="23" spans="1:8" ht="12.75" customHeight="1" x14ac:dyDescent="0.2">
      <c r="A23" s="65"/>
      <c r="B23" s="56"/>
      <c r="C23" s="56"/>
      <c r="D23" s="56"/>
      <c r="E23" s="56"/>
      <c r="F23" s="57"/>
      <c r="G23" s="44"/>
      <c r="H23" s="44"/>
    </row>
    <row r="24" spans="1:8" ht="18.75" customHeight="1" x14ac:dyDescent="0.25">
      <c r="A24" s="123" t="s">
        <v>34</v>
      </c>
      <c r="B24" s="124"/>
      <c r="C24" s="124"/>
      <c r="D24" s="124"/>
      <c r="E24" s="124"/>
      <c r="F24" s="125"/>
      <c r="H24" s="37"/>
    </row>
    <row r="25" spans="1:8" ht="18.75" customHeight="1" x14ac:dyDescent="0.2">
      <c r="A25" s="121" t="s">
        <v>4</v>
      </c>
      <c r="B25" s="117"/>
      <c r="C25" s="117"/>
      <c r="D25" s="117"/>
      <c r="E25" s="118"/>
      <c r="F25" s="61">
        <f>IF(F22=0,IF(F18&lt;+Satser!B3,F18*0.3,(+Satser!B2*0.3+(F18-+Satser!B2)*0.2)),IF(F22&lt;+Satser!B3,F22*0.3,(+Satser!B2*0.3+(F22-+Satser!B2)*0.2)))</f>
        <v>0</v>
      </c>
      <c r="G25" s="41"/>
      <c r="H25" s="41"/>
    </row>
    <row r="26" spans="1:8" ht="18.75" customHeight="1" x14ac:dyDescent="0.2">
      <c r="A26" s="121" t="s">
        <v>20</v>
      </c>
      <c r="B26" s="117"/>
      <c r="C26" s="117"/>
      <c r="D26" s="117"/>
      <c r="E26" s="118"/>
      <c r="F26" s="62">
        <f>(F25/12)*F15</f>
        <v>0</v>
      </c>
      <c r="G26" s="41"/>
      <c r="H26" s="41"/>
    </row>
    <row r="27" spans="1:8" ht="12.75" customHeight="1" x14ac:dyDescent="0.2">
      <c r="A27" s="49"/>
      <c r="B27" s="100"/>
      <c r="C27" s="112"/>
      <c r="D27" s="112"/>
      <c r="E27" s="112"/>
      <c r="F27" s="122"/>
      <c r="G27" s="40"/>
      <c r="H27" s="77"/>
    </row>
    <row r="28" spans="1:8" ht="18.75" customHeight="1" x14ac:dyDescent="0.2">
      <c r="A28" s="121" t="s">
        <v>21</v>
      </c>
      <c r="B28" s="117"/>
      <c r="C28" s="117"/>
      <c r="D28" s="117"/>
      <c r="E28" s="118"/>
      <c r="F28" s="62">
        <f>F26</f>
        <v>0</v>
      </c>
      <c r="G28" s="41"/>
      <c r="H28" s="41"/>
    </row>
    <row r="29" spans="1:8" ht="18.75" customHeight="1" x14ac:dyDescent="0.2">
      <c r="A29" s="121" t="s">
        <v>22</v>
      </c>
      <c r="B29" s="117"/>
      <c r="C29" s="117"/>
      <c r="D29" s="117"/>
      <c r="E29" s="118"/>
      <c r="F29" s="62">
        <f>F28/F15</f>
        <v>0</v>
      </c>
      <c r="G29" s="41"/>
      <c r="H29" s="41"/>
    </row>
  </sheetData>
  <sheetProtection sheet="1" objects="1" scenarios="1"/>
  <mergeCells count="29">
    <mergeCell ref="A26:E26"/>
    <mergeCell ref="B27:F27"/>
    <mergeCell ref="A28:E28"/>
    <mergeCell ref="A29:E29"/>
    <mergeCell ref="A17:F17"/>
    <mergeCell ref="A18:E18"/>
    <mergeCell ref="A20:C20"/>
    <mergeCell ref="A22:E22"/>
    <mergeCell ref="A24:F24"/>
    <mergeCell ref="A25:E25"/>
    <mergeCell ref="B16:F16"/>
    <mergeCell ref="A7:F7"/>
    <mergeCell ref="A8:B8"/>
    <mergeCell ref="C8:F8"/>
    <mergeCell ref="A9:B9"/>
    <mergeCell ref="C9:F9"/>
    <mergeCell ref="B10:F10"/>
    <mergeCell ref="A11:F11"/>
    <mergeCell ref="A12:E12"/>
    <mergeCell ref="A13:E13"/>
    <mergeCell ref="A14:E14"/>
    <mergeCell ref="A15:E15"/>
    <mergeCell ref="A6:B6"/>
    <mergeCell ref="C6:F6"/>
    <mergeCell ref="A3:F3"/>
    <mergeCell ref="A4:B4"/>
    <mergeCell ref="C4:D4"/>
    <mergeCell ref="A5:B5"/>
    <mergeCell ref="C5:F5"/>
  </mergeCells>
  <pageMargins left="0.7" right="0.7" top="0.75" bottom="0.75" header="0.3" footer="0.3"/>
  <pageSetup paperSize="9" scale="86" fitToHeight="0" orientation="portrait" r:id="rId1"/>
  <headerFooter>
    <oddFooter>&amp;L&amp;7&amp;K9C9C9C© Copyright Sticos AS&amp;R&amp;7&amp;K9C9C9CUtskrift fra Sticos</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77825" r:id="rId4" name="Group Box 3">
              <controlPr defaultSize="0" autoFill="0" autoPict="0">
                <anchor moveWithCells="1">
                  <from>
                    <xdr:col>3</xdr:col>
                    <xdr:colOff>0</xdr:colOff>
                    <xdr:row>19</xdr:row>
                    <xdr:rowOff>0</xdr:rowOff>
                  </from>
                  <to>
                    <xdr:col>6</xdr:col>
                    <xdr:colOff>9525</xdr:colOff>
                    <xdr:row>20</xdr:row>
                    <xdr:rowOff>9525</xdr:rowOff>
                  </to>
                </anchor>
              </controlPr>
            </control>
          </mc:Choice>
        </mc:AlternateContent>
        <mc:AlternateContent xmlns:mc="http://schemas.openxmlformats.org/markup-compatibility/2006">
          <mc:Choice Requires="x14">
            <control shapeId="77826" r:id="rId5" name="Option Button 4">
              <controlPr defaultSize="0" autoFill="0" autoLine="0" autoPict="0">
                <anchor moveWithCells="1">
                  <from>
                    <xdr:col>3</xdr:col>
                    <xdr:colOff>133350</xdr:colOff>
                    <xdr:row>19</xdr:row>
                    <xdr:rowOff>57150</xdr:rowOff>
                  </from>
                  <to>
                    <xdr:col>3</xdr:col>
                    <xdr:colOff>866775</xdr:colOff>
                    <xdr:row>19</xdr:row>
                    <xdr:rowOff>276225</xdr:rowOff>
                  </to>
                </anchor>
              </controlPr>
            </control>
          </mc:Choice>
        </mc:AlternateContent>
        <mc:AlternateContent xmlns:mc="http://schemas.openxmlformats.org/markup-compatibility/2006">
          <mc:Choice Requires="x14">
            <control shapeId="77827" r:id="rId6" name="Option Button 5">
              <controlPr defaultSize="0" autoFill="0" autoLine="0" autoPict="0">
                <anchor moveWithCells="1">
                  <from>
                    <xdr:col>3</xdr:col>
                    <xdr:colOff>752475</xdr:colOff>
                    <xdr:row>19</xdr:row>
                    <xdr:rowOff>57150</xdr:rowOff>
                  </from>
                  <to>
                    <xdr:col>4</xdr:col>
                    <xdr:colOff>257175</xdr:colOff>
                    <xdr:row>19</xdr:row>
                    <xdr:rowOff>276225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29"/>
  <sheetViews>
    <sheetView showGridLines="0" zoomScale="90" zoomScaleNormal="90" workbookViewId="0">
      <selection activeCell="C4" sqref="C4:D4"/>
    </sheetView>
  </sheetViews>
  <sheetFormatPr baseColWidth="10" defaultRowHeight="12.75" x14ac:dyDescent="0.2"/>
  <cols>
    <col min="1" max="1" width="11.42578125" style="1"/>
    <col min="2" max="2" width="15.5703125" style="1" customWidth="1"/>
    <col min="3" max="3" width="28.7109375" style="1" customWidth="1"/>
    <col min="4" max="4" width="21.28515625" style="1" customWidth="1"/>
    <col min="5" max="5" width="12.5703125" style="1" customWidth="1"/>
    <col min="6" max="6" width="14.140625" style="1" customWidth="1"/>
    <col min="7" max="7" width="14.140625" style="37" customWidth="1"/>
    <col min="8" max="8" width="14.140625" style="72" customWidth="1"/>
    <col min="9" max="10" width="11.42578125" style="73"/>
    <col min="11" max="12" width="11.42578125" style="70"/>
    <col min="13" max="16384" width="11.42578125" style="1"/>
  </cols>
  <sheetData>
    <row r="1" spans="1:12" ht="30" x14ac:dyDescent="0.2">
      <c r="A1" s="36" t="s">
        <v>6</v>
      </c>
      <c r="B1" s="33"/>
      <c r="C1" s="33"/>
      <c r="D1" s="33"/>
      <c r="E1" s="33"/>
    </row>
    <row r="2" spans="1:12" ht="24" customHeight="1" x14ac:dyDescent="0.2">
      <c r="A2" s="48" t="s">
        <v>8</v>
      </c>
      <c r="B2" s="82" t="s">
        <v>35</v>
      </c>
      <c r="C2" s="48"/>
      <c r="D2" s="48"/>
      <c r="E2" s="48"/>
      <c r="F2" s="49"/>
    </row>
    <row r="3" spans="1:12" ht="18.75" customHeight="1" x14ac:dyDescent="0.2">
      <c r="A3" s="88" t="s">
        <v>23</v>
      </c>
      <c r="B3" s="89"/>
      <c r="C3" s="89"/>
      <c r="D3" s="89"/>
      <c r="E3" s="89"/>
      <c r="F3" s="90"/>
    </row>
    <row r="4" spans="1:12" ht="18.75" customHeight="1" x14ac:dyDescent="0.2">
      <c r="A4" s="91" t="s">
        <v>9</v>
      </c>
      <c r="B4" s="92"/>
      <c r="C4" s="93"/>
      <c r="D4" s="94"/>
      <c r="E4" s="63" t="s">
        <v>7</v>
      </c>
      <c r="F4" s="64">
        <v>2023</v>
      </c>
      <c r="G4" s="38"/>
      <c r="H4" s="74"/>
    </row>
    <row r="5" spans="1:12" ht="18.75" customHeight="1" x14ac:dyDescent="0.2">
      <c r="A5" s="95" t="s">
        <v>1</v>
      </c>
      <c r="B5" s="96"/>
      <c r="C5" s="97"/>
      <c r="D5" s="98"/>
      <c r="E5" s="98"/>
      <c r="F5" s="99"/>
      <c r="G5" s="38"/>
      <c r="H5" s="74"/>
    </row>
    <row r="6" spans="1:12" ht="18.75" customHeight="1" x14ac:dyDescent="0.2">
      <c r="A6" s="83" t="s">
        <v>0</v>
      </c>
      <c r="B6" s="84"/>
      <c r="C6" s="85"/>
      <c r="D6" s="86"/>
      <c r="E6" s="86"/>
      <c r="F6" s="87"/>
      <c r="G6" s="39"/>
      <c r="H6" s="75"/>
    </row>
    <row r="7" spans="1:12" ht="18.75" customHeight="1" x14ac:dyDescent="0.2">
      <c r="A7" s="101" t="s">
        <v>24</v>
      </c>
      <c r="B7" s="102"/>
      <c r="C7" s="102"/>
      <c r="D7" s="102"/>
      <c r="E7" s="102"/>
      <c r="F7" s="103"/>
      <c r="G7" s="39"/>
      <c r="H7" s="75"/>
      <c r="I7" s="76"/>
    </row>
    <row r="8" spans="1:12" ht="18.75" customHeight="1" x14ac:dyDescent="0.2">
      <c r="A8" s="91" t="s">
        <v>5</v>
      </c>
      <c r="B8" s="104"/>
      <c r="C8" s="105"/>
      <c r="D8" s="106"/>
      <c r="E8" s="106"/>
      <c r="F8" s="107"/>
      <c r="H8" s="37"/>
    </row>
    <row r="9" spans="1:12" ht="18.75" customHeight="1" x14ac:dyDescent="0.2">
      <c r="A9" s="95" t="s">
        <v>2</v>
      </c>
      <c r="B9" s="96"/>
      <c r="C9" s="108"/>
      <c r="D9" s="109"/>
      <c r="E9" s="109"/>
      <c r="F9" s="110"/>
      <c r="G9" s="40"/>
      <c r="H9" s="40"/>
    </row>
    <row r="10" spans="1:12" ht="12" customHeight="1" x14ac:dyDescent="0.2">
      <c r="A10" s="49"/>
      <c r="B10" s="111"/>
      <c r="C10" s="112"/>
      <c r="D10" s="112"/>
      <c r="E10" s="112"/>
      <c r="F10" s="112"/>
      <c r="G10" s="40"/>
      <c r="H10" s="77"/>
    </row>
    <row r="11" spans="1:12" ht="18" customHeight="1" x14ac:dyDescent="0.2">
      <c r="A11" s="88" t="s">
        <v>28</v>
      </c>
      <c r="B11" s="89"/>
      <c r="C11" s="89"/>
      <c r="D11" s="89"/>
      <c r="E11" s="89"/>
      <c r="F11" s="90"/>
      <c r="G11" s="40"/>
      <c r="H11" s="77"/>
    </row>
    <row r="12" spans="1:12" s="47" customFormat="1" ht="18" customHeight="1" x14ac:dyDescent="0.2">
      <c r="A12" s="113" t="s">
        <v>26</v>
      </c>
      <c r="B12" s="114"/>
      <c r="C12" s="114"/>
      <c r="D12" s="114"/>
      <c r="E12" s="115"/>
      <c r="F12" s="67"/>
      <c r="G12" s="41"/>
      <c r="H12" s="41"/>
      <c r="I12" s="78"/>
      <c r="J12" s="78"/>
      <c r="K12" s="71"/>
      <c r="L12" s="71"/>
    </row>
    <row r="13" spans="1:12" ht="18" customHeight="1" x14ac:dyDescent="0.2">
      <c r="A13" s="116" t="s">
        <v>27</v>
      </c>
      <c r="B13" s="117"/>
      <c r="C13" s="117"/>
      <c r="D13" s="117"/>
      <c r="E13" s="118"/>
      <c r="F13" s="50">
        <v>2023</v>
      </c>
      <c r="G13" s="42"/>
      <c r="H13" s="42"/>
    </row>
    <row r="14" spans="1:12" ht="18.75" customHeight="1" x14ac:dyDescent="0.2">
      <c r="A14" s="116" t="s">
        <v>18</v>
      </c>
      <c r="B14" s="119"/>
      <c r="C14" s="119"/>
      <c r="D14" s="119"/>
      <c r="E14" s="120"/>
      <c r="F14" s="54"/>
      <c r="G14" s="41"/>
      <c r="H14" s="41"/>
    </row>
    <row r="15" spans="1:12" ht="18.75" customHeight="1" x14ac:dyDescent="0.2">
      <c r="A15" s="116" t="s">
        <v>25</v>
      </c>
      <c r="B15" s="117"/>
      <c r="C15" s="117"/>
      <c r="D15" s="117"/>
      <c r="E15" s="118"/>
      <c r="F15" s="54">
        <v>12</v>
      </c>
      <c r="G15" s="41"/>
      <c r="H15" s="41"/>
    </row>
    <row r="16" spans="1:12" ht="12" customHeight="1" x14ac:dyDescent="0.2">
      <c r="A16" s="49"/>
      <c r="B16" s="100"/>
      <c r="C16" s="100"/>
      <c r="D16" s="100"/>
      <c r="E16" s="100"/>
      <c r="F16" s="100"/>
      <c r="G16" s="43"/>
      <c r="H16" s="79"/>
      <c r="J16" s="80"/>
    </row>
    <row r="17" spans="1:8" ht="24" customHeight="1" x14ac:dyDescent="0.25">
      <c r="A17" s="123" t="s">
        <v>33</v>
      </c>
      <c r="B17" s="124"/>
      <c r="C17" s="124"/>
      <c r="D17" s="124"/>
      <c r="E17" s="124"/>
      <c r="F17" s="125"/>
      <c r="H17" s="37"/>
    </row>
    <row r="18" spans="1:8" ht="18.75" customHeight="1" x14ac:dyDescent="0.2">
      <c r="A18" s="121" t="s">
        <v>11</v>
      </c>
      <c r="B18" s="117"/>
      <c r="C18" s="117"/>
      <c r="D18" s="117"/>
      <c r="E18" s="118"/>
      <c r="F18" s="55">
        <f>IF(år&lt;+Satser!C4,IF(år&gt;1950,IF(yrke&gt;40000,(listepris*0.75*0.75),listepris*0.75),"FEIL AAR"),IF(yrke&gt;40000,listepris*0.75,listepris))</f>
        <v>0</v>
      </c>
      <c r="G18" s="44"/>
      <c r="H18" s="44"/>
    </row>
    <row r="19" spans="1:8" ht="12" customHeight="1" x14ac:dyDescent="0.2">
      <c r="A19" s="65"/>
      <c r="B19" s="56"/>
      <c r="C19" s="56"/>
      <c r="D19" s="56"/>
      <c r="E19" s="56"/>
      <c r="F19" s="57"/>
      <c r="G19" s="44"/>
      <c r="H19" s="44"/>
    </row>
    <row r="20" spans="1:8" ht="24" customHeight="1" x14ac:dyDescent="0.2">
      <c r="A20" s="126" t="s">
        <v>15</v>
      </c>
      <c r="B20" s="127"/>
      <c r="C20" s="127"/>
      <c r="D20" s="58">
        <v>2</v>
      </c>
      <c r="E20" s="59"/>
      <c r="F20" s="59"/>
      <c r="G20" s="68">
        <f>D20</f>
        <v>2</v>
      </c>
      <c r="H20" s="37"/>
    </row>
    <row r="21" spans="1:8" ht="12" customHeight="1" x14ac:dyDescent="0.2">
      <c r="A21" s="65"/>
      <c r="B21" s="56"/>
      <c r="C21" s="56"/>
      <c r="D21" s="56"/>
      <c r="E21" s="56"/>
      <c r="F21" s="66">
        <f>IF(år&lt;+Satser!C4,IF(år&gt;1950,listepris*0.75),0)</f>
        <v>0</v>
      </c>
      <c r="G21" s="27" t="s">
        <v>17</v>
      </c>
      <c r="H21" s="28"/>
    </row>
    <row r="22" spans="1:8" ht="18.75" customHeight="1" x14ac:dyDescent="0.2">
      <c r="A22" s="121" t="s">
        <v>16</v>
      </c>
      <c r="B22" s="117"/>
      <c r="C22" s="117"/>
      <c r="D22" s="117"/>
      <c r="E22" s="118"/>
      <c r="F22" s="60">
        <f>IF(D20=1,IF(år&lt;+Satser!C4,IF(F21&gt;300000,F21-150000,F21/2),IF(listepris&gt;300000,listepris-150000,listepris/2)),0)</f>
        <v>0</v>
      </c>
      <c r="G22" s="46"/>
      <c r="H22" s="81"/>
    </row>
    <row r="23" spans="1:8" ht="12.75" customHeight="1" x14ac:dyDescent="0.2">
      <c r="A23" s="65"/>
      <c r="B23" s="56"/>
      <c r="C23" s="56"/>
      <c r="D23" s="56"/>
      <c r="E23" s="56"/>
      <c r="F23" s="57"/>
      <c r="G23" s="44"/>
      <c r="H23" s="44"/>
    </row>
    <row r="24" spans="1:8" ht="18.75" customHeight="1" x14ac:dyDescent="0.25">
      <c r="A24" s="123" t="s">
        <v>34</v>
      </c>
      <c r="B24" s="124"/>
      <c r="C24" s="124"/>
      <c r="D24" s="124"/>
      <c r="E24" s="124"/>
      <c r="F24" s="125"/>
      <c r="H24" s="37"/>
    </row>
    <row r="25" spans="1:8" ht="18.75" customHeight="1" x14ac:dyDescent="0.2">
      <c r="A25" s="121" t="s">
        <v>4</v>
      </c>
      <c r="B25" s="117"/>
      <c r="C25" s="117"/>
      <c r="D25" s="117"/>
      <c r="E25" s="118"/>
      <c r="F25" s="61">
        <f>IF(F22=0,IF(F18&lt;+Satser!C3,F18*0.3,(+Satser!C2*0.3+(F18-+Satser!C2)*0.2)),IF(F22&lt;+Satser!C3,F22*0.3,(+Satser!C2*0.3+(F22-+Satser!C2)*0.2)))</f>
        <v>0</v>
      </c>
      <c r="G25" s="41"/>
      <c r="H25" s="41"/>
    </row>
    <row r="26" spans="1:8" ht="18.75" customHeight="1" x14ac:dyDescent="0.2">
      <c r="A26" s="121" t="s">
        <v>20</v>
      </c>
      <c r="B26" s="117"/>
      <c r="C26" s="117"/>
      <c r="D26" s="117"/>
      <c r="E26" s="118"/>
      <c r="F26" s="62">
        <f>(F25/12)*F15</f>
        <v>0</v>
      </c>
      <c r="G26" s="41"/>
      <c r="H26" s="41"/>
    </row>
    <row r="27" spans="1:8" ht="12.75" customHeight="1" x14ac:dyDescent="0.2">
      <c r="A27" s="49"/>
      <c r="B27" s="100"/>
      <c r="C27" s="112"/>
      <c r="D27" s="112"/>
      <c r="E27" s="112"/>
      <c r="F27" s="122"/>
      <c r="G27" s="40"/>
      <c r="H27" s="77"/>
    </row>
    <row r="28" spans="1:8" ht="18.75" customHeight="1" x14ac:dyDescent="0.2">
      <c r="A28" s="121" t="s">
        <v>21</v>
      </c>
      <c r="B28" s="117"/>
      <c r="C28" s="117"/>
      <c r="D28" s="117"/>
      <c r="E28" s="118"/>
      <c r="F28" s="62">
        <f>F26</f>
        <v>0</v>
      </c>
      <c r="G28" s="41"/>
      <c r="H28" s="41"/>
    </row>
    <row r="29" spans="1:8" ht="18.75" customHeight="1" x14ac:dyDescent="0.2">
      <c r="A29" s="121" t="s">
        <v>22</v>
      </c>
      <c r="B29" s="117"/>
      <c r="C29" s="117"/>
      <c r="D29" s="117"/>
      <c r="E29" s="118"/>
      <c r="F29" s="62">
        <f>F28/F15</f>
        <v>0</v>
      </c>
      <c r="G29" s="41"/>
      <c r="H29" s="41"/>
    </row>
  </sheetData>
  <sheetProtection sheet="1" objects="1" scenarios="1"/>
  <mergeCells count="29">
    <mergeCell ref="B10:F10"/>
    <mergeCell ref="A3:F3"/>
    <mergeCell ref="A4:B4"/>
    <mergeCell ref="C4:D4"/>
    <mergeCell ref="A5:B5"/>
    <mergeCell ref="C5:F5"/>
    <mergeCell ref="A6:B6"/>
    <mergeCell ref="C6:F6"/>
    <mergeCell ref="A7:F7"/>
    <mergeCell ref="A8:B8"/>
    <mergeCell ref="C8:F8"/>
    <mergeCell ref="A9:B9"/>
    <mergeCell ref="C9:F9"/>
    <mergeCell ref="A24:F24"/>
    <mergeCell ref="A11:F11"/>
    <mergeCell ref="A12:E12"/>
    <mergeCell ref="A13:E13"/>
    <mergeCell ref="A14:E14"/>
    <mergeCell ref="A15:E15"/>
    <mergeCell ref="B16:F16"/>
    <mergeCell ref="A17:F17"/>
    <mergeCell ref="A18:E18"/>
    <mergeCell ref="A20:C20"/>
    <mergeCell ref="A22:E22"/>
    <mergeCell ref="A25:E25"/>
    <mergeCell ref="A26:E26"/>
    <mergeCell ref="B27:F27"/>
    <mergeCell ref="A28:E28"/>
    <mergeCell ref="A29:E29"/>
  </mergeCells>
  <pageMargins left="0.7" right="0.7" top="0.75" bottom="0.75" header="0.3" footer="0.3"/>
  <pageSetup paperSize="9" scale="86" fitToHeight="0" orientation="portrait" r:id="rId1"/>
  <headerFooter>
    <oddFooter>&amp;L&amp;7&amp;K9C9C9C© Copyright Sticos AS&amp;R&amp;7&amp;K9C9C9CUtskrift fra Sticos</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71683" r:id="rId4" name="Group Box 3">
              <controlPr defaultSize="0" autoFill="0" autoPict="0">
                <anchor moveWithCells="1">
                  <from>
                    <xdr:col>3</xdr:col>
                    <xdr:colOff>0</xdr:colOff>
                    <xdr:row>19</xdr:row>
                    <xdr:rowOff>0</xdr:rowOff>
                  </from>
                  <to>
                    <xdr:col>6</xdr:col>
                    <xdr:colOff>9525</xdr:colOff>
                    <xdr:row>20</xdr:row>
                    <xdr:rowOff>9525</xdr:rowOff>
                  </to>
                </anchor>
              </controlPr>
            </control>
          </mc:Choice>
        </mc:AlternateContent>
        <mc:AlternateContent xmlns:mc="http://schemas.openxmlformats.org/markup-compatibility/2006">
          <mc:Choice Requires="x14">
            <control shapeId="71684" r:id="rId5" name="Option Button 4">
              <controlPr defaultSize="0" autoFill="0" autoLine="0" autoPict="0">
                <anchor moveWithCells="1">
                  <from>
                    <xdr:col>3</xdr:col>
                    <xdr:colOff>133350</xdr:colOff>
                    <xdr:row>19</xdr:row>
                    <xdr:rowOff>57150</xdr:rowOff>
                  </from>
                  <to>
                    <xdr:col>3</xdr:col>
                    <xdr:colOff>866775</xdr:colOff>
                    <xdr:row>19</xdr:row>
                    <xdr:rowOff>276225</xdr:rowOff>
                  </to>
                </anchor>
              </controlPr>
            </control>
          </mc:Choice>
        </mc:AlternateContent>
        <mc:AlternateContent xmlns:mc="http://schemas.openxmlformats.org/markup-compatibility/2006">
          <mc:Choice Requires="x14">
            <control shapeId="71685" r:id="rId6" name="Option Button 5">
              <controlPr defaultSize="0" autoFill="0" autoLine="0" autoPict="0">
                <anchor moveWithCells="1">
                  <from>
                    <xdr:col>3</xdr:col>
                    <xdr:colOff>752475</xdr:colOff>
                    <xdr:row>19</xdr:row>
                    <xdr:rowOff>57150</xdr:rowOff>
                  </from>
                  <to>
                    <xdr:col>4</xdr:col>
                    <xdr:colOff>257175</xdr:colOff>
                    <xdr:row>19</xdr:row>
                    <xdr:rowOff>276225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30"/>
  <sheetViews>
    <sheetView showGridLines="0" zoomScale="90" zoomScaleNormal="90" workbookViewId="0">
      <selection activeCell="F23" sqref="F23"/>
    </sheetView>
  </sheetViews>
  <sheetFormatPr baseColWidth="10" defaultRowHeight="12.75" x14ac:dyDescent="0.2"/>
  <cols>
    <col min="1" max="1" width="11.42578125" style="1"/>
    <col min="2" max="2" width="15.5703125" style="1" customWidth="1"/>
    <col min="3" max="3" width="28.7109375" style="1" customWidth="1"/>
    <col min="4" max="4" width="21.28515625" style="1" customWidth="1"/>
    <col min="5" max="5" width="12.5703125" style="1" customWidth="1"/>
    <col min="6" max="6" width="14.140625" style="1" customWidth="1"/>
    <col min="7" max="7" width="14.140625" style="37" customWidth="1"/>
    <col min="8" max="8" width="14.140625" style="6" customWidth="1"/>
    <col min="9" max="16384" width="11.42578125" style="1"/>
  </cols>
  <sheetData>
    <row r="1" spans="1:9" ht="30" x14ac:dyDescent="0.2">
      <c r="A1" s="36" t="s">
        <v>6</v>
      </c>
      <c r="B1" s="33"/>
      <c r="C1" s="33"/>
      <c r="D1" s="33"/>
      <c r="E1" s="33"/>
    </row>
    <row r="2" spans="1:9" ht="24" customHeight="1" x14ac:dyDescent="0.2">
      <c r="A2" s="48" t="s">
        <v>8</v>
      </c>
      <c r="B2" s="48"/>
      <c r="C2" s="48"/>
      <c r="D2" s="48"/>
      <c r="E2" s="48"/>
      <c r="F2" s="49"/>
    </row>
    <row r="3" spans="1:9" ht="18.75" customHeight="1" x14ac:dyDescent="0.2">
      <c r="A3" s="88" t="s">
        <v>23</v>
      </c>
      <c r="B3" s="89"/>
      <c r="C3" s="89"/>
      <c r="D3" s="89"/>
      <c r="E3" s="89"/>
      <c r="F3" s="90"/>
    </row>
    <row r="4" spans="1:9" ht="18.75" customHeight="1" x14ac:dyDescent="0.2">
      <c r="A4" s="91" t="s">
        <v>9</v>
      </c>
      <c r="B4" s="92"/>
      <c r="C4" s="93"/>
      <c r="D4" s="94"/>
      <c r="E4" s="63" t="s">
        <v>7</v>
      </c>
      <c r="F4" s="64">
        <v>2022</v>
      </c>
      <c r="G4" s="38"/>
      <c r="H4" s="11"/>
    </row>
    <row r="5" spans="1:9" ht="18.75" customHeight="1" x14ac:dyDescent="0.2">
      <c r="A5" s="95" t="s">
        <v>1</v>
      </c>
      <c r="B5" s="96"/>
      <c r="C5" s="97"/>
      <c r="D5" s="98"/>
      <c r="E5" s="98"/>
      <c r="F5" s="99"/>
      <c r="G5" s="38"/>
      <c r="H5" s="11"/>
    </row>
    <row r="6" spans="1:9" ht="18.75" customHeight="1" x14ac:dyDescent="0.2">
      <c r="A6" s="83" t="s">
        <v>0</v>
      </c>
      <c r="B6" s="84"/>
      <c r="C6" s="85"/>
      <c r="D6" s="86"/>
      <c r="E6" s="86"/>
      <c r="F6" s="87"/>
      <c r="G6" s="39"/>
      <c r="H6" s="12"/>
    </row>
    <row r="7" spans="1:9" ht="18.75" customHeight="1" x14ac:dyDescent="0.2">
      <c r="A7" s="101" t="s">
        <v>24</v>
      </c>
      <c r="B7" s="102"/>
      <c r="C7" s="102"/>
      <c r="D7" s="102"/>
      <c r="E7" s="102"/>
      <c r="F7" s="103"/>
      <c r="G7" s="39"/>
      <c r="H7" s="12"/>
      <c r="I7" s="69"/>
    </row>
    <row r="8" spans="1:9" ht="18.75" customHeight="1" x14ac:dyDescent="0.2">
      <c r="A8" s="91" t="s">
        <v>5</v>
      </c>
      <c r="B8" s="104"/>
      <c r="C8" s="105"/>
      <c r="D8" s="106"/>
      <c r="E8" s="106"/>
      <c r="F8" s="107"/>
      <c r="H8" s="8"/>
    </row>
    <row r="9" spans="1:9" ht="18.75" customHeight="1" x14ac:dyDescent="0.2">
      <c r="A9" s="95" t="s">
        <v>2</v>
      </c>
      <c r="B9" s="96"/>
      <c r="C9" s="97"/>
      <c r="D9" s="98"/>
      <c r="E9" s="98"/>
      <c r="F9" s="99"/>
      <c r="G9" s="40"/>
      <c r="H9" s="13"/>
    </row>
    <row r="10" spans="1:9" ht="12" customHeight="1" x14ac:dyDescent="0.2">
      <c r="A10" s="49"/>
      <c r="B10" s="111"/>
      <c r="C10" s="112"/>
      <c r="D10" s="112"/>
      <c r="E10" s="112"/>
      <c r="F10" s="112"/>
      <c r="G10" s="40"/>
      <c r="H10" s="14"/>
    </row>
    <row r="11" spans="1:9" ht="18" customHeight="1" x14ac:dyDescent="0.2">
      <c r="A11" s="88" t="s">
        <v>28</v>
      </c>
      <c r="B11" s="89"/>
      <c r="C11" s="89"/>
      <c r="D11" s="89"/>
      <c r="E11" s="89"/>
      <c r="F11" s="90"/>
      <c r="G11" s="40"/>
      <c r="H11" s="14"/>
    </row>
    <row r="12" spans="1:9" s="47" customFormat="1" ht="18" customHeight="1" x14ac:dyDescent="0.2">
      <c r="A12" s="113" t="s">
        <v>26</v>
      </c>
      <c r="B12" s="114"/>
      <c r="C12" s="114"/>
      <c r="D12" s="114"/>
      <c r="E12" s="115"/>
      <c r="F12" s="67"/>
      <c r="G12" s="41"/>
      <c r="H12" s="17"/>
    </row>
    <row r="13" spans="1:9" ht="18" customHeight="1" x14ac:dyDescent="0.2">
      <c r="A13" s="116" t="s">
        <v>27</v>
      </c>
      <c r="B13" s="117"/>
      <c r="C13" s="117"/>
      <c r="D13" s="117"/>
      <c r="E13" s="118"/>
      <c r="F13" s="50">
        <v>2022</v>
      </c>
      <c r="G13" s="42"/>
      <c r="H13" s="29"/>
    </row>
    <row r="14" spans="1:9" ht="24" customHeight="1" x14ac:dyDescent="0.2">
      <c r="A14" s="126" t="s">
        <v>14</v>
      </c>
      <c r="B14" s="127"/>
      <c r="C14" s="128"/>
      <c r="D14" s="51">
        <v>2</v>
      </c>
      <c r="E14" s="52"/>
      <c r="F14" s="53"/>
      <c r="G14" s="45" cm="1">
        <f t="array" ref="G14">elbil</f>
        <v>2</v>
      </c>
      <c r="H14" s="15"/>
    </row>
    <row r="15" spans="1:9" ht="18.75" customHeight="1" x14ac:dyDescent="0.2">
      <c r="A15" s="116" t="s">
        <v>18</v>
      </c>
      <c r="B15" s="119"/>
      <c r="C15" s="119"/>
      <c r="D15" s="119"/>
      <c r="E15" s="120"/>
      <c r="F15" s="54"/>
      <c r="G15" s="41"/>
      <c r="H15" s="17"/>
    </row>
    <row r="16" spans="1:9" ht="18.75" customHeight="1" x14ac:dyDescent="0.2">
      <c r="A16" s="116" t="s">
        <v>25</v>
      </c>
      <c r="B16" s="117"/>
      <c r="C16" s="117"/>
      <c r="D16" s="117"/>
      <c r="E16" s="118"/>
      <c r="F16" s="54">
        <v>12</v>
      </c>
      <c r="G16" s="41"/>
      <c r="H16" s="17"/>
    </row>
    <row r="17" spans="1:10" ht="12" customHeight="1" x14ac:dyDescent="0.2">
      <c r="A17" s="49"/>
      <c r="B17" s="100"/>
      <c r="C17" s="100"/>
      <c r="D17" s="100"/>
      <c r="E17" s="100"/>
      <c r="F17" s="100"/>
      <c r="G17" s="43"/>
      <c r="H17" s="4"/>
      <c r="J17" s="30"/>
    </row>
    <row r="18" spans="1:10" ht="24" customHeight="1" x14ac:dyDescent="0.25">
      <c r="A18" s="123" t="s">
        <v>33</v>
      </c>
      <c r="B18" s="124"/>
      <c r="C18" s="124"/>
      <c r="D18" s="124"/>
      <c r="E18" s="124"/>
      <c r="F18" s="125"/>
      <c r="H18" s="8"/>
    </row>
    <row r="19" spans="1:10" ht="18.75" customHeight="1" x14ac:dyDescent="0.2">
      <c r="A19" s="121" t="s">
        <v>11</v>
      </c>
      <c r="B19" s="117"/>
      <c r="C19" s="117"/>
      <c r="D19" s="117"/>
      <c r="E19" s="118"/>
      <c r="F19" s="55">
        <f>IF(elbil=2,IF(år&lt;+Satser!D4,IF(år&gt;1950,IF(yrke&gt;40000,(listepris*0.75*0.75),listepris*0.75),"FEIL AAR"),IF(yrke&gt;40000,listepris*0.75,listepris)),IF(år&lt;+Satser!D4,IF(år&gt;1950,IF(yrke&gt;40000,(listepris*0.5625),listepris*0.6),"FEIL AAR"),IF(yrke&gt;40000,listepris*0.75,listepris*0.8)))</f>
        <v>0</v>
      </c>
      <c r="G19" s="44"/>
      <c r="H19" s="5"/>
    </row>
    <row r="20" spans="1:10" ht="12" customHeight="1" x14ac:dyDescent="0.2">
      <c r="A20" s="65"/>
      <c r="B20" s="56"/>
      <c r="C20" s="56"/>
      <c r="D20" s="56"/>
      <c r="E20" s="56"/>
      <c r="F20" s="57"/>
      <c r="G20" s="44"/>
      <c r="H20" s="5"/>
    </row>
    <row r="21" spans="1:10" ht="24" customHeight="1" x14ac:dyDescent="0.2">
      <c r="A21" s="126" t="s">
        <v>15</v>
      </c>
      <c r="B21" s="127"/>
      <c r="C21" s="127"/>
      <c r="D21" s="58">
        <v>2</v>
      </c>
      <c r="E21" s="59"/>
      <c r="F21" s="59"/>
      <c r="G21" s="68">
        <f>D21</f>
        <v>2</v>
      </c>
      <c r="H21" s="8"/>
    </row>
    <row r="22" spans="1:10" ht="12" customHeight="1" x14ac:dyDescent="0.2">
      <c r="A22" s="65"/>
      <c r="B22" s="56"/>
      <c r="C22" s="56"/>
      <c r="D22" s="56"/>
      <c r="E22" s="56"/>
      <c r="F22" s="66" cm="1">
        <f t="array" ref="F22">IF(år&lt;+Satser!D4,IF(år&gt;1950,listepris*0.75),0)</f>
        <v>0</v>
      </c>
      <c r="G22" s="27" t="s">
        <v>17</v>
      </c>
      <c r="H22" s="28"/>
    </row>
    <row r="23" spans="1:10" ht="18.75" customHeight="1" x14ac:dyDescent="0.2">
      <c r="A23" s="121" t="s">
        <v>16</v>
      </c>
      <c r="B23" s="117"/>
      <c r="C23" s="117"/>
      <c r="D23" s="117"/>
      <c r="E23" s="118"/>
      <c r="F23" s="60">
        <f>IF(D21=1,IF(år&lt;+Satser!D4,IF(F22&gt;300000,F22-150000,F22/2),IF(listepris&gt;300000,listepris-150000,listepris/2)),0)</f>
        <v>0</v>
      </c>
      <c r="G23" s="46"/>
      <c r="H23" s="16"/>
    </row>
    <row r="24" spans="1:10" ht="12.75" customHeight="1" x14ac:dyDescent="0.2">
      <c r="A24" s="65"/>
      <c r="B24" s="56"/>
      <c r="C24" s="56"/>
      <c r="D24" s="56"/>
      <c r="E24" s="56"/>
      <c r="F24" s="57"/>
      <c r="G24" s="44"/>
      <c r="H24" s="5"/>
    </row>
    <row r="25" spans="1:10" ht="18.75" customHeight="1" x14ac:dyDescent="0.25">
      <c r="A25" s="123" t="s">
        <v>34</v>
      </c>
      <c r="B25" s="124"/>
      <c r="C25" s="124"/>
      <c r="D25" s="124"/>
      <c r="E25" s="124"/>
      <c r="F25" s="125"/>
      <c r="H25" s="8"/>
    </row>
    <row r="26" spans="1:10" ht="18.75" customHeight="1" x14ac:dyDescent="0.2">
      <c r="A26" s="121" t="s">
        <v>4</v>
      </c>
      <c r="B26" s="117"/>
      <c r="C26" s="117"/>
      <c r="D26" s="117"/>
      <c r="E26" s="118"/>
      <c r="F26" s="61">
        <f>IF(F23=0,IF(F19&lt;+Satser!D3,F19*0.3,(+Satser!D2*0.3+(F19-+Satser!D2)*0.2)),IF(F23&lt;+Satser!D3,F23*0.3,(+Satser!D2*0.3+(F23-+Satser!D2)*0.2)))</f>
        <v>0</v>
      </c>
      <c r="G26" s="41"/>
      <c r="H26" s="17"/>
    </row>
    <row r="27" spans="1:10" ht="18.75" customHeight="1" x14ac:dyDescent="0.2">
      <c r="A27" s="121" t="s">
        <v>20</v>
      </c>
      <c r="B27" s="117"/>
      <c r="C27" s="117"/>
      <c r="D27" s="117"/>
      <c r="E27" s="118"/>
      <c r="F27" s="62">
        <f>(F26/12)*F16</f>
        <v>0</v>
      </c>
      <c r="G27" s="41"/>
      <c r="H27" s="17"/>
    </row>
    <row r="28" spans="1:10" ht="12.75" customHeight="1" x14ac:dyDescent="0.2">
      <c r="A28" s="49"/>
      <c r="B28" s="100"/>
      <c r="C28" s="112"/>
      <c r="D28" s="112"/>
      <c r="E28" s="112"/>
      <c r="F28" s="122"/>
      <c r="G28" s="40"/>
      <c r="H28" s="14"/>
    </row>
    <row r="29" spans="1:10" ht="18.75" customHeight="1" x14ac:dyDescent="0.2">
      <c r="A29" s="121" t="s">
        <v>21</v>
      </c>
      <c r="B29" s="117"/>
      <c r="C29" s="117"/>
      <c r="D29" s="117"/>
      <c r="E29" s="118"/>
      <c r="F29" s="62">
        <f>F27</f>
        <v>0</v>
      </c>
      <c r="G29" s="41"/>
      <c r="H29" s="17"/>
    </row>
    <row r="30" spans="1:10" ht="18.75" customHeight="1" x14ac:dyDescent="0.2">
      <c r="A30" s="121" t="s">
        <v>22</v>
      </c>
      <c r="B30" s="117"/>
      <c r="C30" s="117"/>
      <c r="D30" s="117"/>
      <c r="E30" s="118"/>
      <c r="F30" s="62">
        <f>F29/F16</f>
        <v>0</v>
      </c>
      <c r="G30" s="41"/>
      <c r="H30" s="17"/>
    </row>
  </sheetData>
  <sheetProtection sheet="1" objects="1" scenarios="1"/>
  <mergeCells count="30">
    <mergeCell ref="A26:E26"/>
    <mergeCell ref="A27:E27"/>
    <mergeCell ref="B28:F28"/>
    <mergeCell ref="A29:E29"/>
    <mergeCell ref="A30:E30"/>
    <mergeCell ref="A25:F25"/>
    <mergeCell ref="A11:F11"/>
    <mergeCell ref="A12:E12"/>
    <mergeCell ref="A13:E13"/>
    <mergeCell ref="A14:C14"/>
    <mergeCell ref="A15:E15"/>
    <mergeCell ref="A16:E16"/>
    <mergeCell ref="B17:F17"/>
    <mergeCell ref="A18:F18"/>
    <mergeCell ref="A19:E19"/>
    <mergeCell ref="A21:C21"/>
    <mergeCell ref="A23:E23"/>
    <mergeCell ref="B10:F10"/>
    <mergeCell ref="A3:F3"/>
    <mergeCell ref="A4:B4"/>
    <mergeCell ref="C4:D4"/>
    <mergeCell ref="A5:B5"/>
    <mergeCell ref="C5:F5"/>
    <mergeCell ref="A6:B6"/>
    <mergeCell ref="C6:F6"/>
    <mergeCell ref="A7:F7"/>
    <mergeCell ref="A8:B8"/>
    <mergeCell ref="C8:F8"/>
    <mergeCell ref="A9:B9"/>
    <mergeCell ref="C9:F9"/>
  </mergeCells>
  <pageMargins left="0.7" right="0.7" top="0.75" bottom="0.75" header="0.3" footer="0.3"/>
  <pageSetup paperSize="9" scale="86" fitToHeight="0" orientation="portrait" r:id="rId1"/>
  <headerFooter>
    <oddFooter>&amp;L&amp;7&amp;K9C9C9C© Copyright Sticos AS&amp;R&amp;7&amp;K9C9C9CUtskrift fra Sticos</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5537" r:id="rId4" name="Option Button 1">
              <controlPr defaultSize="0" autoFill="0" autoLine="0" autoPict="0">
                <anchor moveWithCells="1">
                  <from>
                    <xdr:col>3</xdr:col>
                    <xdr:colOff>161925</xdr:colOff>
                    <xdr:row>13</xdr:row>
                    <xdr:rowOff>47625</xdr:rowOff>
                  </from>
                  <to>
                    <xdr:col>3</xdr:col>
                    <xdr:colOff>609600</xdr:colOff>
                    <xdr:row>13</xdr:row>
                    <xdr:rowOff>266700</xdr:rowOff>
                  </to>
                </anchor>
              </controlPr>
            </control>
          </mc:Choice>
        </mc:AlternateContent>
        <mc:AlternateContent xmlns:mc="http://schemas.openxmlformats.org/markup-compatibility/2006">
          <mc:Choice Requires="x14">
            <control shapeId="65538" r:id="rId5" name="Option Button 2">
              <controlPr defaultSize="0" autoFill="0" autoLine="0" autoPict="0">
                <anchor moveWithCells="1">
                  <from>
                    <xdr:col>3</xdr:col>
                    <xdr:colOff>733425</xdr:colOff>
                    <xdr:row>13</xdr:row>
                    <xdr:rowOff>47625</xdr:rowOff>
                  </from>
                  <to>
                    <xdr:col>3</xdr:col>
                    <xdr:colOff>1400175</xdr:colOff>
                    <xdr:row>13</xdr:row>
                    <xdr:rowOff>266700</xdr:rowOff>
                  </to>
                </anchor>
              </controlPr>
            </control>
          </mc:Choice>
        </mc:AlternateContent>
        <mc:AlternateContent xmlns:mc="http://schemas.openxmlformats.org/markup-compatibility/2006">
          <mc:Choice Requires="x14">
            <control shapeId="65539" r:id="rId6" name="Group Box 3">
              <controlPr defaultSize="0" autoFill="0" autoPict="0">
                <anchor moveWithCells="1">
                  <from>
                    <xdr:col>3</xdr:col>
                    <xdr:colOff>0</xdr:colOff>
                    <xdr:row>20</xdr:row>
                    <xdr:rowOff>0</xdr:rowOff>
                  </from>
                  <to>
                    <xdr:col>6</xdr:col>
                    <xdr:colOff>9525</xdr:colOff>
                    <xdr:row>21</xdr:row>
                    <xdr:rowOff>9525</xdr:rowOff>
                  </to>
                </anchor>
              </controlPr>
            </control>
          </mc:Choice>
        </mc:AlternateContent>
        <mc:AlternateContent xmlns:mc="http://schemas.openxmlformats.org/markup-compatibility/2006">
          <mc:Choice Requires="x14">
            <control shapeId="65540" r:id="rId7" name="Option Button 4">
              <controlPr defaultSize="0" autoFill="0" autoLine="0" autoPict="0">
                <anchor moveWithCells="1">
                  <from>
                    <xdr:col>3</xdr:col>
                    <xdr:colOff>133350</xdr:colOff>
                    <xdr:row>20</xdr:row>
                    <xdr:rowOff>57150</xdr:rowOff>
                  </from>
                  <to>
                    <xdr:col>3</xdr:col>
                    <xdr:colOff>866775</xdr:colOff>
                    <xdr:row>20</xdr:row>
                    <xdr:rowOff>276225</xdr:rowOff>
                  </to>
                </anchor>
              </controlPr>
            </control>
          </mc:Choice>
        </mc:AlternateContent>
        <mc:AlternateContent xmlns:mc="http://schemas.openxmlformats.org/markup-compatibility/2006">
          <mc:Choice Requires="x14">
            <control shapeId="65541" r:id="rId8" name="Option Button 5">
              <controlPr defaultSize="0" autoFill="0" autoLine="0" autoPict="0">
                <anchor moveWithCells="1">
                  <from>
                    <xdr:col>3</xdr:col>
                    <xdr:colOff>752475</xdr:colOff>
                    <xdr:row>20</xdr:row>
                    <xdr:rowOff>57150</xdr:rowOff>
                  </from>
                  <to>
                    <xdr:col>4</xdr:col>
                    <xdr:colOff>257175</xdr:colOff>
                    <xdr:row>20</xdr:row>
                    <xdr:rowOff>276225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30"/>
  <sheetViews>
    <sheetView showGridLines="0" zoomScaleNormal="100" workbookViewId="0">
      <selection activeCell="F13" sqref="F13"/>
    </sheetView>
  </sheetViews>
  <sheetFormatPr baseColWidth="10" defaultRowHeight="12.75" x14ac:dyDescent="0.2"/>
  <cols>
    <col min="1" max="1" width="11.42578125" style="1"/>
    <col min="2" max="2" width="15.5703125" style="1" customWidth="1"/>
    <col min="3" max="3" width="28.7109375" style="1" customWidth="1"/>
    <col min="4" max="4" width="21.28515625" style="1" customWidth="1"/>
    <col min="5" max="5" width="12.5703125" style="1" customWidth="1"/>
    <col min="6" max="6" width="14.140625" style="1" customWidth="1"/>
    <col min="7" max="7" width="14.140625" style="37" customWidth="1"/>
    <col min="8" max="8" width="14.140625" style="6" customWidth="1"/>
    <col min="9" max="16384" width="11.42578125" style="1"/>
  </cols>
  <sheetData>
    <row r="1" spans="1:8" ht="30" x14ac:dyDescent="0.2">
      <c r="A1" s="36" t="s">
        <v>6</v>
      </c>
      <c r="B1" s="33"/>
      <c r="C1" s="33"/>
      <c r="D1" s="33"/>
      <c r="E1" s="33"/>
    </row>
    <row r="2" spans="1:8" ht="24" customHeight="1" x14ac:dyDescent="0.2">
      <c r="A2" s="48" t="s">
        <v>8</v>
      </c>
      <c r="B2" s="48"/>
      <c r="C2" s="48"/>
      <c r="D2" s="48"/>
      <c r="E2" s="48"/>
      <c r="F2" s="49"/>
    </row>
    <row r="3" spans="1:8" ht="18.75" customHeight="1" x14ac:dyDescent="0.2">
      <c r="A3" s="88" t="s">
        <v>23</v>
      </c>
      <c r="B3" s="89"/>
      <c r="C3" s="89"/>
      <c r="D3" s="89"/>
      <c r="E3" s="89"/>
      <c r="F3" s="90"/>
    </row>
    <row r="4" spans="1:8" ht="18.75" customHeight="1" x14ac:dyDescent="0.2">
      <c r="A4" s="91" t="s">
        <v>9</v>
      </c>
      <c r="B4" s="92"/>
      <c r="C4" s="93"/>
      <c r="D4" s="94"/>
      <c r="E4" s="63" t="s">
        <v>7</v>
      </c>
      <c r="F4" s="64">
        <v>2022</v>
      </c>
      <c r="G4" s="38"/>
      <c r="H4" s="11"/>
    </row>
    <row r="5" spans="1:8" ht="18.75" customHeight="1" x14ac:dyDescent="0.2">
      <c r="A5" s="95" t="s">
        <v>1</v>
      </c>
      <c r="B5" s="96"/>
      <c r="C5" s="97"/>
      <c r="D5" s="98"/>
      <c r="E5" s="98"/>
      <c r="F5" s="99"/>
      <c r="G5" s="38"/>
      <c r="H5" s="11"/>
    </row>
    <row r="6" spans="1:8" ht="18.75" customHeight="1" x14ac:dyDescent="0.2">
      <c r="A6" s="83" t="s">
        <v>0</v>
      </c>
      <c r="B6" s="84"/>
      <c r="C6" s="85"/>
      <c r="D6" s="86"/>
      <c r="E6" s="86"/>
      <c r="F6" s="87"/>
      <c r="G6" s="39"/>
      <c r="H6" s="12"/>
    </row>
    <row r="7" spans="1:8" ht="18.75" customHeight="1" x14ac:dyDescent="0.2">
      <c r="A7" s="101" t="s">
        <v>24</v>
      </c>
      <c r="B7" s="102"/>
      <c r="C7" s="102"/>
      <c r="D7" s="102"/>
      <c r="E7" s="102"/>
      <c r="F7" s="103"/>
      <c r="G7" s="39"/>
      <c r="H7" s="12"/>
    </row>
    <row r="8" spans="1:8" ht="18.75" customHeight="1" x14ac:dyDescent="0.2">
      <c r="A8" s="91" t="s">
        <v>5</v>
      </c>
      <c r="B8" s="104"/>
      <c r="C8" s="105"/>
      <c r="D8" s="106"/>
      <c r="E8" s="106"/>
      <c r="F8" s="107"/>
      <c r="H8" s="8"/>
    </row>
    <row r="9" spans="1:8" ht="18.75" customHeight="1" x14ac:dyDescent="0.2">
      <c r="A9" s="95" t="s">
        <v>2</v>
      </c>
      <c r="B9" s="96"/>
      <c r="C9" s="97"/>
      <c r="D9" s="98"/>
      <c r="E9" s="98"/>
      <c r="F9" s="99"/>
      <c r="G9" s="40"/>
      <c r="H9" s="13"/>
    </row>
    <row r="10" spans="1:8" ht="12" customHeight="1" x14ac:dyDescent="0.2">
      <c r="A10" s="49"/>
      <c r="B10" s="111"/>
      <c r="C10" s="112"/>
      <c r="D10" s="112"/>
      <c r="E10" s="112"/>
      <c r="F10" s="112"/>
      <c r="G10" s="40"/>
      <c r="H10" s="14"/>
    </row>
    <row r="11" spans="1:8" ht="18" customHeight="1" x14ac:dyDescent="0.2">
      <c r="A11" s="88" t="s">
        <v>28</v>
      </c>
      <c r="B11" s="89"/>
      <c r="C11" s="89"/>
      <c r="D11" s="89"/>
      <c r="E11" s="89"/>
      <c r="F11" s="90"/>
      <c r="G11" s="40"/>
      <c r="H11" s="14"/>
    </row>
    <row r="12" spans="1:8" s="47" customFormat="1" ht="18" customHeight="1" x14ac:dyDescent="0.2">
      <c r="A12" s="113" t="s">
        <v>26</v>
      </c>
      <c r="B12" s="114"/>
      <c r="C12" s="114"/>
      <c r="D12" s="114"/>
      <c r="E12" s="115"/>
      <c r="F12" s="67"/>
      <c r="G12" s="41"/>
      <c r="H12" s="17"/>
    </row>
    <row r="13" spans="1:8" ht="18" customHeight="1" x14ac:dyDescent="0.2">
      <c r="A13" s="116" t="s">
        <v>27</v>
      </c>
      <c r="B13" s="117"/>
      <c r="C13" s="117"/>
      <c r="D13" s="117"/>
      <c r="E13" s="118"/>
      <c r="F13" s="50">
        <v>2022</v>
      </c>
      <c r="G13" s="42"/>
      <c r="H13" s="29"/>
    </row>
    <row r="14" spans="1:8" ht="24" customHeight="1" x14ac:dyDescent="0.2">
      <c r="A14" s="126" t="s">
        <v>14</v>
      </c>
      <c r="B14" s="127"/>
      <c r="C14" s="128"/>
      <c r="D14" s="51">
        <v>2</v>
      </c>
      <c r="E14" s="52"/>
      <c r="F14" s="53"/>
      <c r="G14" s="45">
        <f>D14</f>
        <v>2</v>
      </c>
      <c r="H14" s="15"/>
    </row>
    <row r="15" spans="1:8" ht="18.75" customHeight="1" x14ac:dyDescent="0.2">
      <c r="A15" s="116" t="s">
        <v>18</v>
      </c>
      <c r="B15" s="119"/>
      <c r="C15" s="119"/>
      <c r="D15" s="119"/>
      <c r="E15" s="120"/>
      <c r="F15" s="54"/>
      <c r="G15" s="41"/>
      <c r="H15" s="17"/>
    </row>
    <row r="16" spans="1:8" ht="18.75" customHeight="1" x14ac:dyDescent="0.2">
      <c r="A16" s="116" t="s">
        <v>25</v>
      </c>
      <c r="B16" s="117"/>
      <c r="C16" s="117"/>
      <c r="D16" s="117"/>
      <c r="E16" s="118"/>
      <c r="F16" s="54">
        <v>12</v>
      </c>
      <c r="G16" s="41"/>
      <c r="H16" s="17"/>
    </row>
    <row r="17" spans="1:10" ht="12" customHeight="1" x14ac:dyDescent="0.2">
      <c r="A17" s="49"/>
      <c r="B17" s="100"/>
      <c r="C17" s="100"/>
      <c r="D17" s="100"/>
      <c r="E17" s="100"/>
      <c r="F17" s="100"/>
      <c r="G17" s="43"/>
      <c r="H17" s="4"/>
      <c r="J17" s="30"/>
    </row>
    <row r="18" spans="1:10" ht="24" customHeight="1" x14ac:dyDescent="0.25">
      <c r="A18" s="123" t="s">
        <v>33</v>
      </c>
      <c r="B18" s="124"/>
      <c r="C18" s="124"/>
      <c r="D18" s="124"/>
      <c r="E18" s="124"/>
      <c r="F18" s="125"/>
      <c r="H18" s="8"/>
    </row>
    <row r="19" spans="1:10" ht="18.75" customHeight="1" x14ac:dyDescent="0.2">
      <c r="A19" s="121" t="s">
        <v>11</v>
      </c>
      <c r="B19" s="117"/>
      <c r="C19" s="117"/>
      <c r="D19" s="117"/>
      <c r="E19" s="118"/>
      <c r="F19" s="55">
        <f>IF(D14=2,IF(F13&lt;+Satser!D4,IF(F13&gt;1950,IF(F15&gt;40000,(F12*0.75*0.75),F12*0.75),"FEIL AAR"),IF(F15&gt;40000,F12*0.75,F12)),IF(F13&lt;+Satser!D4,F12*0.6,F12*0.8))</f>
        <v>0</v>
      </c>
      <c r="G19" s="44"/>
      <c r="H19" s="5"/>
    </row>
    <row r="20" spans="1:10" ht="12" customHeight="1" x14ac:dyDescent="0.2">
      <c r="A20" s="65"/>
      <c r="B20" s="56"/>
      <c r="C20" s="56"/>
      <c r="D20" s="56"/>
      <c r="E20" s="56"/>
      <c r="F20" s="57"/>
      <c r="G20" s="44"/>
      <c r="H20" s="5"/>
    </row>
    <row r="21" spans="1:10" ht="24" customHeight="1" x14ac:dyDescent="0.2">
      <c r="A21" s="126" t="s">
        <v>15</v>
      </c>
      <c r="B21" s="127"/>
      <c r="C21" s="127"/>
      <c r="D21" s="58">
        <v>1</v>
      </c>
      <c r="E21" s="59"/>
      <c r="F21" s="59"/>
      <c r="G21" s="68">
        <f>D21</f>
        <v>1</v>
      </c>
      <c r="H21" s="8"/>
    </row>
    <row r="22" spans="1:10" ht="12" customHeight="1" x14ac:dyDescent="0.2">
      <c r="A22" s="65"/>
      <c r="B22" s="56"/>
      <c r="C22" s="56"/>
      <c r="D22" s="56"/>
      <c r="E22" s="56"/>
      <c r="F22" s="66">
        <f>IF(F13&lt;+Satser!D4,IF(F13&gt;1950,F12*0.75),0)</f>
        <v>0</v>
      </c>
      <c r="G22" s="27" t="s">
        <v>17</v>
      </c>
      <c r="H22" s="28"/>
    </row>
    <row r="23" spans="1:10" ht="18.75" customHeight="1" x14ac:dyDescent="0.2">
      <c r="A23" s="121" t="s">
        <v>16</v>
      </c>
      <c r="B23" s="117"/>
      <c r="C23" s="117"/>
      <c r="D23" s="117"/>
      <c r="E23" s="118"/>
      <c r="F23" s="60">
        <f>IF(D21=1,IF(D14=2,IF(F13&lt;+Satser!D4,IF(F22&gt;300000,F22-150000,F22/2),IF(F12&gt;300000,F12-150000,F12/2)),F19),0)</f>
        <v>0</v>
      </c>
      <c r="G23" s="46"/>
      <c r="H23" s="16"/>
    </row>
    <row r="24" spans="1:10" ht="12.75" customHeight="1" x14ac:dyDescent="0.2">
      <c r="A24" s="65"/>
      <c r="B24" s="56"/>
      <c r="C24" s="56"/>
      <c r="D24" s="56"/>
      <c r="E24" s="56"/>
      <c r="F24" s="57"/>
      <c r="G24" s="44"/>
      <c r="H24" s="5"/>
    </row>
    <row r="25" spans="1:10" ht="18.75" customHeight="1" x14ac:dyDescent="0.25">
      <c r="A25" s="123" t="s">
        <v>34</v>
      </c>
      <c r="B25" s="124"/>
      <c r="C25" s="124"/>
      <c r="D25" s="124"/>
      <c r="E25" s="124"/>
      <c r="F25" s="125"/>
      <c r="H25" s="8"/>
    </row>
    <row r="26" spans="1:10" ht="18.75" customHeight="1" x14ac:dyDescent="0.2">
      <c r="A26" s="121" t="s">
        <v>4</v>
      </c>
      <c r="B26" s="117"/>
      <c r="C26" s="117"/>
      <c r="D26" s="117"/>
      <c r="E26" s="118"/>
      <c r="F26" s="61">
        <f>IF(F23=0,IF(F19&lt;+Satser!D3,F19*0.3,(+Satser!D2*0.3+(F19-+Satser!D2)*0.2)),IF(F23&lt;+Satser!D3,F23*0.3,(+Satser!D2*0.3+(F23-+Satser!D2)*0.2)))</f>
        <v>0</v>
      </c>
      <c r="G26" s="41"/>
      <c r="H26" s="17"/>
    </row>
    <row r="27" spans="1:10" ht="18.75" customHeight="1" x14ac:dyDescent="0.2">
      <c r="A27" s="121" t="s">
        <v>20</v>
      </c>
      <c r="B27" s="117"/>
      <c r="C27" s="117"/>
      <c r="D27" s="117"/>
      <c r="E27" s="118"/>
      <c r="F27" s="62">
        <f>(F26/12)*F16</f>
        <v>0</v>
      </c>
      <c r="G27" s="41"/>
      <c r="H27" s="17"/>
    </row>
    <row r="28" spans="1:10" ht="12.75" customHeight="1" x14ac:dyDescent="0.2">
      <c r="A28" s="49"/>
      <c r="B28" s="100"/>
      <c r="C28" s="112"/>
      <c r="D28" s="112"/>
      <c r="E28" s="112"/>
      <c r="F28" s="122"/>
      <c r="G28" s="40"/>
      <c r="H28" s="14"/>
    </row>
    <row r="29" spans="1:10" ht="18.75" customHeight="1" x14ac:dyDescent="0.2">
      <c r="A29" s="121" t="s">
        <v>21</v>
      </c>
      <c r="B29" s="117"/>
      <c r="C29" s="117"/>
      <c r="D29" s="117"/>
      <c r="E29" s="118"/>
      <c r="F29" s="62">
        <f>F27</f>
        <v>0</v>
      </c>
      <c r="G29" s="41"/>
      <c r="H29" s="17"/>
    </row>
    <row r="30" spans="1:10" ht="18.75" customHeight="1" x14ac:dyDescent="0.2">
      <c r="A30" s="121" t="s">
        <v>22</v>
      </c>
      <c r="B30" s="117"/>
      <c r="C30" s="117"/>
      <c r="D30" s="117"/>
      <c r="E30" s="118"/>
      <c r="F30" s="62">
        <f>F29/F16</f>
        <v>0</v>
      </c>
      <c r="G30" s="41"/>
      <c r="H30" s="17"/>
    </row>
  </sheetData>
  <mergeCells count="30">
    <mergeCell ref="B10:F10"/>
    <mergeCell ref="A3:F3"/>
    <mergeCell ref="A4:B4"/>
    <mergeCell ref="C4:D4"/>
    <mergeCell ref="A5:B5"/>
    <mergeCell ref="C5:F5"/>
    <mergeCell ref="A6:B6"/>
    <mergeCell ref="C6:F6"/>
    <mergeCell ref="A7:F7"/>
    <mergeCell ref="A8:B8"/>
    <mergeCell ref="C8:F8"/>
    <mergeCell ref="A9:B9"/>
    <mergeCell ref="C9:F9"/>
    <mergeCell ref="A25:F25"/>
    <mergeCell ref="A11:F11"/>
    <mergeCell ref="A12:E12"/>
    <mergeCell ref="A13:E13"/>
    <mergeCell ref="A14:C14"/>
    <mergeCell ref="A15:E15"/>
    <mergeCell ref="A16:E16"/>
    <mergeCell ref="B17:F17"/>
    <mergeCell ref="A18:F18"/>
    <mergeCell ref="A19:E19"/>
    <mergeCell ref="A21:C21"/>
    <mergeCell ref="A23:E23"/>
    <mergeCell ref="A26:E26"/>
    <mergeCell ref="A27:E27"/>
    <mergeCell ref="B28:F28"/>
    <mergeCell ref="A29:E29"/>
    <mergeCell ref="A30:E30"/>
  </mergeCells>
  <pageMargins left="0.7" right="0.7" top="0.75" bottom="0.75" header="0.3" footer="0.3"/>
  <pageSetup paperSize="9" scale="86" fitToHeight="0" orientation="portrait" r:id="rId1"/>
  <headerFooter>
    <oddFooter>&amp;L&amp;7&amp;K9C9C9C© Copyright Sticos AS&amp;R&amp;7&amp;K9C9C9CUtskrift fra Sticos</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0417" r:id="rId4" name="Option Button 1">
              <controlPr defaultSize="0" autoFill="0" autoLine="0" autoPict="0">
                <anchor moveWithCells="1">
                  <from>
                    <xdr:col>3</xdr:col>
                    <xdr:colOff>161925</xdr:colOff>
                    <xdr:row>13</xdr:row>
                    <xdr:rowOff>47625</xdr:rowOff>
                  </from>
                  <to>
                    <xdr:col>3</xdr:col>
                    <xdr:colOff>609600</xdr:colOff>
                    <xdr:row>13</xdr:row>
                    <xdr:rowOff>266700</xdr:rowOff>
                  </to>
                </anchor>
              </controlPr>
            </control>
          </mc:Choice>
        </mc:AlternateContent>
        <mc:AlternateContent xmlns:mc="http://schemas.openxmlformats.org/markup-compatibility/2006">
          <mc:Choice Requires="x14">
            <control shapeId="60418" r:id="rId5" name="Option Button 2">
              <controlPr defaultSize="0" autoFill="0" autoLine="0" autoPict="0">
                <anchor moveWithCells="1">
                  <from>
                    <xdr:col>3</xdr:col>
                    <xdr:colOff>733425</xdr:colOff>
                    <xdr:row>13</xdr:row>
                    <xdr:rowOff>47625</xdr:rowOff>
                  </from>
                  <to>
                    <xdr:col>3</xdr:col>
                    <xdr:colOff>1400175</xdr:colOff>
                    <xdr:row>13</xdr:row>
                    <xdr:rowOff>266700</xdr:rowOff>
                  </to>
                </anchor>
              </controlPr>
            </control>
          </mc:Choice>
        </mc:AlternateContent>
        <mc:AlternateContent xmlns:mc="http://schemas.openxmlformats.org/markup-compatibility/2006">
          <mc:Choice Requires="x14">
            <control shapeId="60419" r:id="rId6" name="Group Box 3">
              <controlPr defaultSize="0" autoFill="0" autoPict="0">
                <anchor moveWithCells="1">
                  <from>
                    <xdr:col>3</xdr:col>
                    <xdr:colOff>0</xdr:colOff>
                    <xdr:row>20</xdr:row>
                    <xdr:rowOff>0</xdr:rowOff>
                  </from>
                  <to>
                    <xdr:col>6</xdr:col>
                    <xdr:colOff>9525</xdr:colOff>
                    <xdr:row>21</xdr:row>
                    <xdr:rowOff>9525</xdr:rowOff>
                  </to>
                </anchor>
              </controlPr>
            </control>
          </mc:Choice>
        </mc:AlternateContent>
        <mc:AlternateContent xmlns:mc="http://schemas.openxmlformats.org/markup-compatibility/2006">
          <mc:Choice Requires="x14">
            <control shapeId="60420" r:id="rId7" name="Option Button 4">
              <controlPr defaultSize="0" autoFill="0" autoLine="0" autoPict="0">
                <anchor moveWithCells="1">
                  <from>
                    <xdr:col>3</xdr:col>
                    <xdr:colOff>133350</xdr:colOff>
                    <xdr:row>20</xdr:row>
                    <xdr:rowOff>57150</xdr:rowOff>
                  </from>
                  <to>
                    <xdr:col>3</xdr:col>
                    <xdr:colOff>866775</xdr:colOff>
                    <xdr:row>20</xdr:row>
                    <xdr:rowOff>276225</xdr:rowOff>
                  </to>
                </anchor>
              </controlPr>
            </control>
          </mc:Choice>
        </mc:AlternateContent>
        <mc:AlternateContent xmlns:mc="http://schemas.openxmlformats.org/markup-compatibility/2006">
          <mc:Choice Requires="x14">
            <control shapeId="60421" r:id="rId8" name="Option Button 5">
              <controlPr defaultSize="0" autoFill="0" autoLine="0" autoPict="0">
                <anchor moveWithCells="1">
                  <from>
                    <xdr:col>3</xdr:col>
                    <xdr:colOff>752475</xdr:colOff>
                    <xdr:row>20</xdr:row>
                    <xdr:rowOff>57150</xdr:rowOff>
                  </from>
                  <to>
                    <xdr:col>4</xdr:col>
                    <xdr:colOff>257175</xdr:colOff>
                    <xdr:row>20</xdr:row>
                    <xdr:rowOff>276225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30"/>
  <sheetViews>
    <sheetView showGridLines="0" topLeftCell="A2" zoomScaleNormal="100" workbookViewId="0">
      <selection activeCell="A15" sqref="A15:E15"/>
    </sheetView>
  </sheetViews>
  <sheetFormatPr baseColWidth="10" defaultRowHeight="12.75" x14ac:dyDescent="0.2"/>
  <cols>
    <col min="1" max="1" width="11.42578125" style="1"/>
    <col min="2" max="2" width="15.5703125" style="1" customWidth="1"/>
    <col min="3" max="3" width="28.7109375" style="1" customWidth="1"/>
    <col min="4" max="4" width="21.28515625" style="1" customWidth="1"/>
    <col min="5" max="5" width="12.5703125" style="1" customWidth="1"/>
    <col min="6" max="6" width="14.140625" style="1" customWidth="1"/>
    <col min="7" max="7" width="14.140625" style="37" customWidth="1"/>
    <col min="8" max="8" width="14.140625" style="6" customWidth="1"/>
    <col min="9" max="16384" width="11.42578125" style="1"/>
  </cols>
  <sheetData>
    <row r="1" spans="1:8" ht="30" x14ac:dyDescent="0.2">
      <c r="A1" s="36" t="s">
        <v>6</v>
      </c>
      <c r="B1" s="33"/>
      <c r="C1" s="33"/>
      <c r="D1" s="33"/>
      <c r="E1" s="33"/>
    </row>
    <row r="2" spans="1:8" ht="24" customHeight="1" x14ac:dyDescent="0.2">
      <c r="A2" s="48" t="s">
        <v>8</v>
      </c>
      <c r="B2" s="48"/>
      <c r="C2" s="48"/>
      <c r="D2" s="48"/>
      <c r="E2" s="48"/>
      <c r="F2" s="49"/>
    </row>
    <row r="3" spans="1:8" ht="18.75" customHeight="1" x14ac:dyDescent="0.2">
      <c r="A3" s="88" t="s">
        <v>23</v>
      </c>
      <c r="B3" s="89"/>
      <c r="C3" s="89"/>
      <c r="D3" s="89"/>
      <c r="E3" s="89"/>
      <c r="F3" s="90"/>
    </row>
    <row r="4" spans="1:8" ht="18.75" customHeight="1" x14ac:dyDescent="0.2">
      <c r="A4" s="91" t="s">
        <v>9</v>
      </c>
      <c r="B4" s="92"/>
      <c r="C4" s="93"/>
      <c r="D4" s="94"/>
      <c r="E4" s="63" t="s">
        <v>7</v>
      </c>
      <c r="F4" s="64">
        <v>2021</v>
      </c>
      <c r="G4" s="38"/>
      <c r="H4" s="11"/>
    </row>
    <row r="5" spans="1:8" ht="18.75" customHeight="1" x14ac:dyDescent="0.2">
      <c r="A5" s="95" t="s">
        <v>1</v>
      </c>
      <c r="B5" s="96"/>
      <c r="C5" s="97"/>
      <c r="D5" s="98"/>
      <c r="E5" s="98"/>
      <c r="F5" s="99"/>
      <c r="G5" s="38"/>
      <c r="H5" s="11"/>
    </row>
    <row r="6" spans="1:8" ht="18.75" customHeight="1" x14ac:dyDescent="0.2">
      <c r="A6" s="83" t="s">
        <v>0</v>
      </c>
      <c r="B6" s="84"/>
      <c r="C6" s="85"/>
      <c r="D6" s="86"/>
      <c r="E6" s="86"/>
      <c r="F6" s="87"/>
      <c r="G6" s="39"/>
      <c r="H6" s="12"/>
    </row>
    <row r="7" spans="1:8" ht="18.75" customHeight="1" x14ac:dyDescent="0.2">
      <c r="A7" s="101" t="s">
        <v>24</v>
      </c>
      <c r="B7" s="102"/>
      <c r="C7" s="102"/>
      <c r="D7" s="102"/>
      <c r="E7" s="102"/>
      <c r="F7" s="103"/>
      <c r="G7" s="39"/>
      <c r="H7" s="12"/>
    </row>
    <row r="8" spans="1:8" ht="18.75" customHeight="1" x14ac:dyDescent="0.2">
      <c r="A8" s="91" t="s">
        <v>5</v>
      </c>
      <c r="B8" s="104"/>
      <c r="C8" s="105"/>
      <c r="D8" s="106"/>
      <c r="E8" s="106"/>
      <c r="F8" s="107"/>
      <c r="H8" s="8"/>
    </row>
    <row r="9" spans="1:8" ht="18.75" customHeight="1" x14ac:dyDescent="0.2">
      <c r="A9" s="95" t="s">
        <v>2</v>
      </c>
      <c r="B9" s="96"/>
      <c r="C9" s="97"/>
      <c r="D9" s="98"/>
      <c r="E9" s="98"/>
      <c r="F9" s="99"/>
      <c r="G9" s="40"/>
      <c r="H9" s="13"/>
    </row>
    <row r="10" spans="1:8" ht="12" customHeight="1" x14ac:dyDescent="0.2">
      <c r="A10" s="49"/>
      <c r="B10" s="111"/>
      <c r="C10" s="112"/>
      <c r="D10" s="112"/>
      <c r="E10" s="112"/>
      <c r="F10" s="112"/>
      <c r="G10" s="40"/>
      <c r="H10" s="14"/>
    </row>
    <row r="11" spans="1:8" ht="18" customHeight="1" x14ac:dyDescent="0.2">
      <c r="A11" s="88" t="s">
        <v>28</v>
      </c>
      <c r="B11" s="89"/>
      <c r="C11" s="89"/>
      <c r="D11" s="89"/>
      <c r="E11" s="89"/>
      <c r="F11" s="90"/>
      <c r="G11" s="40"/>
      <c r="H11" s="14"/>
    </row>
    <row r="12" spans="1:8" s="47" customFormat="1" ht="18" customHeight="1" x14ac:dyDescent="0.2">
      <c r="A12" s="113" t="s">
        <v>26</v>
      </c>
      <c r="B12" s="114"/>
      <c r="C12" s="114"/>
      <c r="D12" s="114"/>
      <c r="E12" s="115"/>
      <c r="F12" s="67"/>
      <c r="G12" s="41"/>
      <c r="H12" s="17"/>
    </row>
    <row r="13" spans="1:8" ht="18" customHeight="1" x14ac:dyDescent="0.2">
      <c r="A13" s="116" t="s">
        <v>27</v>
      </c>
      <c r="B13" s="117"/>
      <c r="C13" s="117"/>
      <c r="D13" s="117"/>
      <c r="E13" s="118"/>
      <c r="F13" s="50">
        <v>2021</v>
      </c>
      <c r="G13" s="42"/>
      <c r="H13" s="29"/>
    </row>
    <row r="14" spans="1:8" ht="24" customHeight="1" x14ac:dyDescent="0.2">
      <c r="A14" s="126" t="s">
        <v>14</v>
      </c>
      <c r="B14" s="127"/>
      <c r="C14" s="128"/>
      <c r="D14" s="51">
        <v>2</v>
      </c>
      <c r="E14" s="52"/>
      <c r="F14" s="53"/>
      <c r="G14" s="45">
        <f>D14</f>
        <v>2</v>
      </c>
      <c r="H14" s="15"/>
    </row>
    <row r="15" spans="1:8" ht="18.75" customHeight="1" x14ac:dyDescent="0.2">
      <c r="A15" s="116" t="s">
        <v>18</v>
      </c>
      <c r="B15" s="119"/>
      <c r="C15" s="119"/>
      <c r="D15" s="119"/>
      <c r="E15" s="120"/>
      <c r="F15" s="54"/>
      <c r="G15" s="41"/>
      <c r="H15" s="17"/>
    </row>
    <row r="16" spans="1:8" ht="18.75" customHeight="1" x14ac:dyDescent="0.2">
      <c r="A16" s="116" t="s">
        <v>25</v>
      </c>
      <c r="B16" s="117"/>
      <c r="C16" s="117"/>
      <c r="D16" s="117"/>
      <c r="E16" s="118"/>
      <c r="F16" s="54">
        <v>12</v>
      </c>
      <c r="G16" s="41"/>
      <c r="H16" s="17"/>
    </row>
    <row r="17" spans="1:10" ht="12" customHeight="1" x14ac:dyDescent="0.2">
      <c r="A17" s="49"/>
      <c r="B17" s="100"/>
      <c r="C17" s="100"/>
      <c r="D17" s="100"/>
      <c r="E17" s="100"/>
      <c r="F17" s="100"/>
      <c r="G17" s="43"/>
      <c r="H17" s="4"/>
      <c r="J17" s="30"/>
    </row>
    <row r="18" spans="1:10" ht="24" customHeight="1" x14ac:dyDescent="0.25">
      <c r="A18" s="123" t="s">
        <v>33</v>
      </c>
      <c r="B18" s="124"/>
      <c r="C18" s="124"/>
      <c r="D18" s="124"/>
      <c r="E18" s="124"/>
      <c r="F18" s="125"/>
      <c r="H18" s="8"/>
    </row>
    <row r="19" spans="1:10" ht="18.75" customHeight="1" x14ac:dyDescent="0.2">
      <c r="A19" s="121" t="s">
        <v>11</v>
      </c>
      <c r="B19" s="117"/>
      <c r="C19" s="117"/>
      <c r="D19" s="117"/>
      <c r="E19" s="118"/>
      <c r="F19" s="55">
        <f>IF(D14=2,IF(F13&lt;+Satser!E4,IF(F13&gt;1950,IF(F15&gt;40000,(F12*0.75*0.75),F12*0.75),"FEIL AAR"),IF(F15&gt;40000,F12*0.75,F12)),IF(F13&lt;+Satser!E4,F12*0.45,F12*0.6))</f>
        <v>0</v>
      </c>
      <c r="G19" s="44"/>
      <c r="H19" s="5"/>
    </row>
    <row r="20" spans="1:10" ht="12" customHeight="1" x14ac:dyDescent="0.2">
      <c r="A20" s="65"/>
      <c r="B20" s="56"/>
      <c r="C20" s="56"/>
      <c r="D20" s="56"/>
      <c r="E20" s="56"/>
      <c r="F20" s="57"/>
      <c r="G20" s="44"/>
      <c r="H20" s="5"/>
    </row>
    <row r="21" spans="1:10" ht="24" customHeight="1" x14ac:dyDescent="0.2">
      <c r="A21" s="126" t="s">
        <v>15</v>
      </c>
      <c r="B21" s="127"/>
      <c r="C21" s="127"/>
      <c r="D21" s="58">
        <v>2</v>
      </c>
      <c r="E21" s="59"/>
      <c r="F21" s="59"/>
      <c r="G21" s="68">
        <f>D21</f>
        <v>2</v>
      </c>
      <c r="H21" s="8"/>
    </row>
    <row r="22" spans="1:10" ht="12" customHeight="1" x14ac:dyDescent="0.2">
      <c r="A22" s="65"/>
      <c r="B22" s="56"/>
      <c r="C22" s="56"/>
      <c r="D22" s="56"/>
      <c r="E22" s="56"/>
      <c r="F22" s="66">
        <f>IF(F13&lt;+Satser!E4,IF(F13&gt;1950,F12*0.75),0)</f>
        <v>0</v>
      </c>
      <c r="G22" s="27" t="s">
        <v>17</v>
      </c>
      <c r="H22" s="28"/>
    </row>
    <row r="23" spans="1:10" ht="18.75" customHeight="1" x14ac:dyDescent="0.2">
      <c r="A23" s="121" t="s">
        <v>16</v>
      </c>
      <c r="B23" s="117"/>
      <c r="C23" s="117"/>
      <c r="D23" s="117"/>
      <c r="E23" s="118"/>
      <c r="F23" s="60">
        <f>IF(D21=1,IF(D14=2,IF(F13&lt;+Satser!E4,IF(F22&gt;300000,F22-150000,F22/2),IF(F12&gt;300000,F12-150000,F12/2)),F19),0)</f>
        <v>0</v>
      </c>
      <c r="G23" s="46"/>
      <c r="H23" s="16"/>
    </row>
    <row r="24" spans="1:10" ht="12.75" customHeight="1" x14ac:dyDescent="0.2">
      <c r="A24" s="65"/>
      <c r="B24" s="56"/>
      <c r="C24" s="56"/>
      <c r="D24" s="56"/>
      <c r="E24" s="56"/>
      <c r="F24" s="57"/>
      <c r="G24" s="44"/>
      <c r="H24" s="5"/>
    </row>
    <row r="25" spans="1:10" ht="18.75" customHeight="1" x14ac:dyDescent="0.25">
      <c r="A25" s="123" t="s">
        <v>34</v>
      </c>
      <c r="B25" s="124"/>
      <c r="C25" s="124"/>
      <c r="D25" s="124"/>
      <c r="E25" s="124"/>
      <c r="F25" s="125"/>
      <c r="H25" s="8"/>
    </row>
    <row r="26" spans="1:10" ht="18.75" customHeight="1" x14ac:dyDescent="0.2">
      <c r="A26" s="121" t="s">
        <v>4</v>
      </c>
      <c r="B26" s="117"/>
      <c r="C26" s="117"/>
      <c r="D26" s="117"/>
      <c r="E26" s="118"/>
      <c r="F26" s="61">
        <f>IF(F23=0,IF(F19&lt;+Satser!E3,F19*0.3,(+Satser!E2*0.3+(F19-+Satser!E2)*0.2)),IF(F23&lt;+Satser!E3,F23*0.3,(+Satser!E2*0.3+(F23-+Satser!E2)*0.2)))</f>
        <v>0</v>
      </c>
      <c r="G26" s="41"/>
      <c r="H26" s="17"/>
    </row>
    <row r="27" spans="1:10" ht="18.75" customHeight="1" x14ac:dyDescent="0.2">
      <c r="A27" s="121" t="s">
        <v>20</v>
      </c>
      <c r="B27" s="117"/>
      <c r="C27" s="117"/>
      <c r="D27" s="117"/>
      <c r="E27" s="118"/>
      <c r="F27" s="62">
        <f>(F26/12)*F16</f>
        <v>0</v>
      </c>
      <c r="G27" s="41"/>
      <c r="H27" s="17"/>
    </row>
    <row r="28" spans="1:10" ht="12.75" customHeight="1" x14ac:dyDescent="0.2">
      <c r="A28" s="49"/>
      <c r="B28" s="100"/>
      <c r="C28" s="112"/>
      <c r="D28" s="112"/>
      <c r="E28" s="112"/>
      <c r="F28" s="122"/>
      <c r="G28" s="40"/>
      <c r="H28" s="14"/>
    </row>
    <row r="29" spans="1:10" ht="18.75" customHeight="1" x14ac:dyDescent="0.2">
      <c r="A29" s="121" t="s">
        <v>21</v>
      </c>
      <c r="B29" s="117"/>
      <c r="C29" s="117"/>
      <c r="D29" s="117"/>
      <c r="E29" s="118"/>
      <c r="F29" s="62">
        <f>F27</f>
        <v>0</v>
      </c>
      <c r="G29" s="41"/>
      <c r="H29" s="17"/>
    </row>
    <row r="30" spans="1:10" ht="18.75" customHeight="1" x14ac:dyDescent="0.2">
      <c r="A30" s="121" t="s">
        <v>22</v>
      </c>
      <c r="B30" s="117"/>
      <c r="C30" s="117"/>
      <c r="D30" s="117"/>
      <c r="E30" s="118"/>
      <c r="F30" s="62">
        <f>F29/F16</f>
        <v>0</v>
      </c>
      <c r="G30" s="41"/>
      <c r="H30" s="17"/>
    </row>
  </sheetData>
  <sheetProtection sheet="1" objects="1" scenarios="1"/>
  <mergeCells count="30">
    <mergeCell ref="A5:B5"/>
    <mergeCell ref="C5:F5"/>
    <mergeCell ref="A3:F3"/>
    <mergeCell ref="C6:F6"/>
    <mergeCell ref="C8:F8"/>
    <mergeCell ref="A4:B4"/>
    <mergeCell ref="C4:D4"/>
    <mergeCell ref="A6:B6"/>
    <mergeCell ref="C9:F9"/>
    <mergeCell ref="A26:E26"/>
    <mergeCell ref="A27:E27"/>
    <mergeCell ref="B28:F28"/>
    <mergeCell ref="A29:E29"/>
    <mergeCell ref="A9:B9"/>
    <mergeCell ref="A30:E30"/>
    <mergeCell ref="A7:F7"/>
    <mergeCell ref="A11:F11"/>
    <mergeCell ref="B17:F17"/>
    <mergeCell ref="A18:F18"/>
    <mergeCell ref="A19:E19"/>
    <mergeCell ref="A21:C21"/>
    <mergeCell ref="A23:E23"/>
    <mergeCell ref="A25:F25"/>
    <mergeCell ref="B10:F10"/>
    <mergeCell ref="A12:E12"/>
    <mergeCell ref="A13:E13"/>
    <mergeCell ref="A14:C14"/>
    <mergeCell ref="A15:E15"/>
    <mergeCell ref="A16:E16"/>
    <mergeCell ref="A8:B8"/>
  </mergeCells>
  <pageMargins left="0.7" right="0.7" top="0.75" bottom="0.75" header="0.3" footer="0.3"/>
  <pageSetup paperSize="9" scale="86" fitToHeight="0" orientation="portrait" r:id="rId1"/>
  <headerFooter>
    <oddFooter>&amp;L&amp;7&amp;K9C9C9C© Copyright Sticos AS&amp;R&amp;7&amp;K9C9C9CUtskrift fra Sticos</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56321" r:id="rId4" name="Option Button 1">
              <controlPr defaultSize="0" autoFill="0" autoLine="0" autoPict="0">
                <anchor moveWithCells="1">
                  <from>
                    <xdr:col>3</xdr:col>
                    <xdr:colOff>161925</xdr:colOff>
                    <xdr:row>13</xdr:row>
                    <xdr:rowOff>47625</xdr:rowOff>
                  </from>
                  <to>
                    <xdr:col>3</xdr:col>
                    <xdr:colOff>609600</xdr:colOff>
                    <xdr:row>13</xdr:row>
                    <xdr:rowOff>266700</xdr:rowOff>
                  </to>
                </anchor>
              </controlPr>
            </control>
          </mc:Choice>
        </mc:AlternateContent>
        <mc:AlternateContent xmlns:mc="http://schemas.openxmlformats.org/markup-compatibility/2006">
          <mc:Choice Requires="x14">
            <control shapeId="56322" r:id="rId5" name="Option Button 2">
              <controlPr defaultSize="0" autoFill="0" autoLine="0" autoPict="0">
                <anchor moveWithCells="1">
                  <from>
                    <xdr:col>3</xdr:col>
                    <xdr:colOff>733425</xdr:colOff>
                    <xdr:row>13</xdr:row>
                    <xdr:rowOff>47625</xdr:rowOff>
                  </from>
                  <to>
                    <xdr:col>3</xdr:col>
                    <xdr:colOff>1400175</xdr:colOff>
                    <xdr:row>13</xdr:row>
                    <xdr:rowOff>266700</xdr:rowOff>
                  </to>
                </anchor>
              </controlPr>
            </control>
          </mc:Choice>
        </mc:AlternateContent>
        <mc:AlternateContent xmlns:mc="http://schemas.openxmlformats.org/markup-compatibility/2006">
          <mc:Choice Requires="x14">
            <control shapeId="56323" r:id="rId6" name="Group Box 3">
              <controlPr defaultSize="0" autoFill="0" autoPict="0">
                <anchor moveWithCells="1">
                  <from>
                    <xdr:col>3</xdr:col>
                    <xdr:colOff>0</xdr:colOff>
                    <xdr:row>20</xdr:row>
                    <xdr:rowOff>0</xdr:rowOff>
                  </from>
                  <to>
                    <xdr:col>6</xdr:col>
                    <xdr:colOff>9525</xdr:colOff>
                    <xdr:row>21</xdr:row>
                    <xdr:rowOff>9525</xdr:rowOff>
                  </to>
                </anchor>
              </controlPr>
            </control>
          </mc:Choice>
        </mc:AlternateContent>
        <mc:AlternateContent xmlns:mc="http://schemas.openxmlformats.org/markup-compatibility/2006">
          <mc:Choice Requires="x14">
            <control shapeId="56324" r:id="rId7" name="Option Button 4">
              <controlPr defaultSize="0" autoFill="0" autoLine="0" autoPict="0">
                <anchor moveWithCells="1">
                  <from>
                    <xdr:col>3</xdr:col>
                    <xdr:colOff>133350</xdr:colOff>
                    <xdr:row>20</xdr:row>
                    <xdr:rowOff>57150</xdr:rowOff>
                  </from>
                  <to>
                    <xdr:col>3</xdr:col>
                    <xdr:colOff>866775</xdr:colOff>
                    <xdr:row>20</xdr:row>
                    <xdr:rowOff>276225</xdr:rowOff>
                  </to>
                </anchor>
              </controlPr>
            </control>
          </mc:Choice>
        </mc:AlternateContent>
        <mc:AlternateContent xmlns:mc="http://schemas.openxmlformats.org/markup-compatibility/2006">
          <mc:Choice Requires="x14">
            <control shapeId="56325" r:id="rId8" name="Option Button 5">
              <controlPr defaultSize="0" autoFill="0" autoLine="0" autoPict="0">
                <anchor moveWithCells="1">
                  <from>
                    <xdr:col>3</xdr:col>
                    <xdr:colOff>752475</xdr:colOff>
                    <xdr:row>20</xdr:row>
                    <xdr:rowOff>57150</xdr:rowOff>
                  </from>
                  <to>
                    <xdr:col>4</xdr:col>
                    <xdr:colOff>257175</xdr:colOff>
                    <xdr:row>20</xdr:row>
                    <xdr:rowOff>276225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3">
    <pageSetUpPr fitToPage="1"/>
  </sheetPr>
  <dimension ref="A1:J26"/>
  <sheetViews>
    <sheetView showGridLines="0" zoomScale="90" zoomScaleNormal="90" workbookViewId="0">
      <selection activeCell="C3" sqref="C3:D3"/>
    </sheetView>
  </sheetViews>
  <sheetFormatPr baseColWidth="10" defaultRowHeight="12.75" x14ac:dyDescent="0.2"/>
  <cols>
    <col min="1" max="1" width="11.42578125" style="1"/>
    <col min="2" max="2" width="15.5703125" style="1" customWidth="1"/>
    <col min="3" max="3" width="28.7109375" style="1" customWidth="1"/>
    <col min="4" max="4" width="21.28515625" style="1" customWidth="1"/>
    <col min="5" max="5" width="12.5703125" style="1" customWidth="1"/>
    <col min="6" max="6" width="14.140625" style="1" customWidth="1"/>
    <col min="7" max="7" width="14.140625" style="37" customWidth="1"/>
    <col min="8" max="8" width="14.140625" style="6" customWidth="1"/>
    <col min="9" max="16384" width="11.42578125" style="1"/>
  </cols>
  <sheetData>
    <row r="1" spans="1:10" ht="30" x14ac:dyDescent="0.2">
      <c r="A1" s="32" t="s">
        <v>6</v>
      </c>
      <c r="B1" s="33"/>
      <c r="C1" s="33"/>
      <c r="D1" s="33"/>
      <c r="E1" s="33"/>
    </row>
    <row r="2" spans="1:10" ht="24" customHeight="1" x14ac:dyDescent="0.2">
      <c r="A2" s="34" t="s">
        <v>8</v>
      </c>
      <c r="B2" s="35"/>
      <c r="C2" s="35"/>
      <c r="D2" s="35"/>
      <c r="E2" s="35"/>
    </row>
    <row r="3" spans="1:10" ht="24" customHeight="1" x14ac:dyDescent="0.2">
      <c r="A3" s="144" t="s">
        <v>9</v>
      </c>
      <c r="B3" s="145"/>
      <c r="C3" s="146"/>
      <c r="D3" s="147"/>
      <c r="E3" s="3" t="s">
        <v>7</v>
      </c>
      <c r="F3" s="31">
        <v>2020</v>
      </c>
      <c r="G3" s="38"/>
      <c r="H3" s="11"/>
    </row>
    <row r="4" spans="1:10" ht="24" customHeight="1" x14ac:dyDescent="0.2">
      <c r="A4" s="144" t="s">
        <v>1</v>
      </c>
      <c r="B4" s="145"/>
      <c r="C4" s="148"/>
      <c r="D4" s="149"/>
      <c r="E4" s="150" t="s">
        <v>0</v>
      </c>
      <c r="F4" s="151"/>
      <c r="G4" s="39"/>
      <c r="H4" s="12"/>
    </row>
    <row r="5" spans="1:10" ht="24" customHeight="1" x14ac:dyDescent="0.2">
      <c r="A5" s="144" t="s">
        <v>5</v>
      </c>
      <c r="B5" s="145"/>
      <c r="C5" s="148"/>
      <c r="D5" s="147"/>
      <c r="E5" s="152"/>
      <c r="F5" s="153"/>
      <c r="H5" s="8"/>
    </row>
    <row r="6" spans="1:10" ht="24" customHeight="1" x14ac:dyDescent="0.2">
      <c r="A6" s="144" t="s">
        <v>2</v>
      </c>
      <c r="B6" s="145"/>
      <c r="C6" s="148"/>
      <c r="D6" s="147"/>
      <c r="E6" s="154"/>
      <c r="F6" s="155"/>
      <c r="G6" s="40"/>
      <c r="H6" s="13"/>
    </row>
    <row r="7" spans="1:10" ht="12" customHeight="1" x14ac:dyDescent="0.2">
      <c r="B7" s="135"/>
      <c r="C7" s="136"/>
      <c r="D7" s="136"/>
      <c r="E7" s="133"/>
      <c r="F7" s="137"/>
      <c r="G7" s="40"/>
      <c r="H7" s="14"/>
    </row>
    <row r="8" spans="1:10" ht="29.25" customHeight="1" x14ac:dyDescent="0.2">
      <c r="A8" s="138" t="s">
        <v>12</v>
      </c>
      <c r="B8" s="130"/>
      <c r="C8" s="130"/>
      <c r="D8" s="130"/>
      <c r="E8" s="131"/>
      <c r="F8" s="18"/>
      <c r="G8" s="41"/>
      <c r="H8" s="17"/>
    </row>
    <row r="9" spans="1:10" ht="42" customHeight="1" x14ac:dyDescent="0.2">
      <c r="A9" s="138" t="s">
        <v>13</v>
      </c>
      <c r="B9" s="130"/>
      <c r="C9" s="130"/>
      <c r="D9" s="130"/>
      <c r="E9" s="131"/>
      <c r="F9" s="19">
        <v>2020</v>
      </c>
      <c r="G9" s="42"/>
      <c r="H9" s="29"/>
    </row>
    <row r="10" spans="1:10" ht="24" customHeight="1" x14ac:dyDescent="0.2">
      <c r="A10" s="139" t="s">
        <v>14</v>
      </c>
      <c r="B10" s="140"/>
      <c r="C10" s="141"/>
      <c r="D10" s="7">
        <v>2</v>
      </c>
      <c r="E10" s="2"/>
      <c r="F10" s="20"/>
      <c r="G10" s="45">
        <f>D10</f>
        <v>2</v>
      </c>
      <c r="H10" s="15"/>
    </row>
    <row r="11" spans="1:10" ht="24" customHeight="1" x14ac:dyDescent="0.2">
      <c r="A11" s="138" t="s">
        <v>18</v>
      </c>
      <c r="B11" s="142"/>
      <c r="C11" s="142"/>
      <c r="D11" s="142"/>
      <c r="E11" s="143"/>
      <c r="F11" s="21"/>
      <c r="G11" s="41"/>
      <c r="H11" s="17"/>
    </row>
    <row r="12" spans="1:10" ht="56.25" customHeight="1" x14ac:dyDescent="0.2">
      <c r="A12" s="138" t="s">
        <v>19</v>
      </c>
      <c r="B12" s="130"/>
      <c r="C12" s="130"/>
      <c r="D12" s="130"/>
      <c r="E12" s="131"/>
      <c r="F12" s="21">
        <v>12</v>
      </c>
      <c r="G12" s="41"/>
      <c r="H12" s="17"/>
    </row>
    <row r="13" spans="1:10" ht="12" customHeight="1" x14ac:dyDescent="0.2">
      <c r="B13" s="132"/>
      <c r="C13" s="132"/>
      <c r="D13" s="132"/>
      <c r="E13" s="132"/>
      <c r="F13" s="132"/>
      <c r="G13" s="43"/>
      <c r="H13" s="4"/>
      <c r="J13" s="30"/>
    </row>
    <row r="14" spans="1:10" ht="24" customHeight="1" x14ac:dyDescent="0.2">
      <c r="A14" s="129" t="s">
        <v>10</v>
      </c>
      <c r="B14" s="130"/>
      <c r="C14" s="130"/>
      <c r="D14" s="130"/>
      <c r="E14" s="130"/>
      <c r="F14" s="131"/>
      <c r="H14" s="8"/>
    </row>
    <row r="15" spans="1:10" ht="24" customHeight="1" x14ac:dyDescent="0.2">
      <c r="A15" s="129" t="s">
        <v>11</v>
      </c>
      <c r="B15" s="130"/>
      <c r="C15" s="130"/>
      <c r="D15" s="130"/>
      <c r="E15" s="131"/>
      <c r="F15" s="22">
        <f>IF(D10=2,IF(F9&lt;2017,IF(F9&gt;1950,IF(F11&gt;40000,(F8*0.75*0.75),F8*0.75),"FEIL AAR"),IF(F11&gt;40000,F8*0.75,F8)),IF(F9&lt;2017,F8*0.45,F8*0.6))</f>
        <v>0</v>
      </c>
      <c r="G15" s="44"/>
      <c r="H15" s="5"/>
    </row>
    <row r="16" spans="1:10" ht="12" customHeight="1" x14ac:dyDescent="0.2">
      <c r="A16" s="4"/>
      <c r="B16" s="8"/>
      <c r="C16" s="8"/>
      <c r="D16" s="8"/>
      <c r="E16" s="8"/>
      <c r="F16" s="5"/>
      <c r="G16" s="44"/>
      <c r="H16" s="5"/>
    </row>
    <row r="17" spans="1:8" ht="24" customHeight="1" x14ac:dyDescent="0.2">
      <c r="A17" s="139" t="s">
        <v>15</v>
      </c>
      <c r="B17" s="140"/>
      <c r="C17" s="140"/>
      <c r="D17" s="9">
        <v>2</v>
      </c>
      <c r="E17" s="10"/>
      <c r="F17" s="10"/>
      <c r="G17" s="68">
        <f>D17</f>
        <v>2</v>
      </c>
      <c r="H17" s="8"/>
    </row>
    <row r="18" spans="1:8" ht="12" customHeight="1" x14ac:dyDescent="0.2">
      <c r="A18" s="4"/>
      <c r="B18" s="8"/>
      <c r="C18" s="8"/>
      <c r="D18" s="8"/>
      <c r="E18" s="8"/>
      <c r="F18" s="26">
        <f>IF(F9&lt;2017,IF(F9&gt;1950,F8*0.75),0)</f>
        <v>0</v>
      </c>
      <c r="G18" s="27" t="s">
        <v>17</v>
      </c>
      <c r="H18" s="28"/>
    </row>
    <row r="19" spans="1:8" ht="24" customHeight="1" x14ac:dyDescent="0.2">
      <c r="A19" s="129" t="s">
        <v>16</v>
      </c>
      <c r="B19" s="130"/>
      <c r="C19" s="130"/>
      <c r="D19" s="130"/>
      <c r="E19" s="131"/>
      <c r="F19" s="25">
        <f>IF(D17=1,IF(D10=2,IF(F9&lt;2017,IF(F18&gt;300000,F18-150000,F18/2),IF(F8&gt;300000,F8-150000,F8/2)),F15),0)</f>
        <v>0</v>
      </c>
      <c r="G19" s="46"/>
      <c r="H19" s="16"/>
    </row>
    <row r="20" spans="1:8" ht="12.75" customHeight="1" x14ac:dyDescent="0.2">
      <c r="A20" s="4"/>
      <c r="B20" s="8"/>
      <c r="C20" s="8"/>
      <c r="D20" s="8"/>
      <c r="E20" s="8"/>
      <c r="F20" s="5"/>
      <c r="G20" s="44"/>
      <c r="H20" s="5"/>
    </row>
    <row r="21" spans="1:8" ht="24" customHeight="1" x14ac:dyDescent="0.2">
      <c r="A21" s="129" t="s">
        <v>3</v>
      </c>
      <c r="B21" s="130"/>
      <c r="C21" s="130"/>
      <c r="D21" s="130"/>
      <c r="E21" s="130"/>
      <c r="F21" s="131"/>
      <c r="H21" s="8"/>
    </row>
    <row r="22" spans="1:8" ht="24" customHeight="1" x14ac:dyDescent="0.2">
      <c r="A22" s="129" t="s">
        <v>4</v>
      </c>
      <c r="B22" s="130"/>
      <c r="C22" s="130"/>
      <c r="D22" s="130"/>
      <c r="E22" s="131"/>
      <c r="F22" s="23">
        <f>IF(F19=0,IF(F15&lt;314401,F15*0.3,(314400*0.3+(F15-314400)*0.2)),IF(F19&lt;314401,F19*0.3,(314400*0.3+(F19-314400)*0.2)))</f>
        <v>0</v>
      </c>
      <c r="G22" s="41"/>
      <c r="H22" s="17"/>
    </row>
    <row r="23" spans="1:8" ht="24" customHeight="1" x14ac:dyDescent="0.2">
      <c r="A23" s="129" t="s">
        <v>20</v>
      </c>
      <c r="B23" s="130"/>
      <c r="C23" s="130"/>
      <c r="D23" s="130"/>
      <c r="E23" s="131"/>
      <c r="F23" s="24">
        <f>(F22/12)*F12</f>
        <v>0</v>
      </c>
      <c r="G23" s="41"/>
      <c r="H23" s="17"/>
    </row>
    <row r="24" spans="1:8" ht="12.75" customHeight="1" x14ac:dyDescent="0.2">
      <c r="B24" s="132"/>
      <c r="C24" s="133"/>
      <c r="D24" s="133"/>
      <c r="E24" s="133"/>
      <c r="F24" s="134"/>
      <c r="G24" s="40"/>
      <c r="H24" s="14"/>
    </row>
    <row r="25" spans="1:8" ht="24" customHeight="1" x14ac:dyDescent="0.2">
      <c r="A25" s="129" t="s">
        <v>21</v>
      </c>
      <c r="B25" s="130"/>
      <c r="C25" s="130"/>
      <c r="D25" s="130"/>
      <c r="E25" s="131"/>
      <c r="F25" s="24">
        <f>F23</f>
        <v>0</v>
      </c>
      <c r="G25" s="41"/>
      <c r="H25" s="17"/>
    </row>
    <row r="26" spans="1:8" ht="24" customHeight="1" x14ac:dyDescent="0.2">
      <c r="A26" s="129" t="s">
        <v>22</v>
      </c>
      <c r="B26" s="130"/>
      <c r="C26" s="130"/>
      <c r="D26" s="130"/>
      <c r="E26" s="131"/>
      <c r="F26" s="24">
        <f>F25/F12</f>
        <v>0</v>
      </c>
      <c r="G26" s="41"/>
      <c r="H26" s="17"/>
    </row>
  </sheetData>
  <sheetProtection sheet="1" objects="1" scenarios="1"/>
  <mergeCells count="27">
    <mergeCell ref="A5:B5"/>
    <mergeCell ref="C5:D5"/>
    <mergeCell ref="E5:F6"/>
    <mergeCell ref="A6:B6"/>
    <mergeCell ref="C6:D6"/>
    <mergeCell ref="A3:B3"/>
    <mergeCell ref="C3:D3"/>
    <mergeCell ref="A4:B4"/>
    <mergeCell ref="C4:D4"/>
    <mergeCell ref="E4:F4"/>
    <mergeCell ref="A21:F21"/>
    <mergeCell ref="B7:F7"/>
    <mergeCell ref="A8:E8"/>
    <mergeCell ref="A9:E9"/>
    <mergeCell ref="A10:C10"/>
    <mergeCell ref="A11:E11"/>
    <mergeCell ref="A12:E12"/>
    <mergeCell ref="B13:F13"/>
    <mergeCell ref="A14:F14"/>
    <mergeCell ref="A15:E15"/>
    <mergeCell ref="A17:C17"/>
    <mergeCell ref="A19:E19"/>
    <mergeCell ref="A22:E22"/>
    <mergeCell ref="A23:E23"/>
    <mergeCell ref="B24:F24"/>
    <mergeCell ref="A25:E25"/>
    <mergeCell ref="A26:E26"/>
  </mergeCells>
  <pageMargins left="0.7" right="0.7" top="0.75" bottom="0.75" header="0.3" footer="0.3"/>
  <pageSetup paperSize="9" scale="86" fitToHeight="0" orientation="portrait" r:id="rId1"/>
  <headerFooter>
    <oddFooter>&amp;L&amp;7&amp;K9C9C9C© Copyright Sticos AS&amp;R&amp;7&amp;K9C9C9CUtskrift fra Sticos</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35841" r:id="rId4" name="Option Button 1">
              <controlPr defaultSize="0" autoFill="0" autoLine="0" autoPict="0">
                <anchor moveWithCells="1">
                  <from>
                    <xdr:col>3</xdr:col>
                    <xdr:colOff>161925</xdr:colOff>
                    <xdr:row>9</xdr:row>
                    <xdr:rowOff>47625</xdr:rowOff>
                  </from>
                  <to>
                    <xdr:col>3</xdr:col>
                    <xdr:colOff>609600</xdr:colOff>
                    <xdr:row>9</xdr:row>
                    <xdr:rowOff>266700</xdr:rowOff>
                  </to>
                </anchor>
              </controlPr>
            </control>
          </mc:Choice>
        </mc:AlternateContent>
        <mc:AlternateContent xmlns:mc="http://schemas.openxmlformats.org/markup-compatibility/2006">
          <mc:Choice Requires="x14">
            <control shapeId="35842" r:id="rId5" name="Option Button 2">
              <controlPr defaultSize="0" autoFill="0" autoLine="0" autoPict="0">
                <anchor moveWithCells="1">
                  <from>
                    <xdr:col>3</xdr:col>
                    <xdr:colOff>733425</xdr:colOff>
                    <xdr:row>9</xdr:row>
                    <xdr:rowOff>47625</xdr:rowOff>
                  </from>
                  <to>
                    <xdr:col>3</xdr:col>
                    <xdr:colOff>1400175</xdr:colOff>
                    <xdr:row>9</xdr:row>
                    <xdr:rowOff>266700</xdr:rowOff>
                  </to>
                </anchor>
              </controlPr>
            </control>
          </mc:Choice>
        </mc:AlternateContent>
        <mc:AlternateContent xmlns:mc="http://schemas.openxmlformats.org/markup-compatibility/2006">
          <mc:Choice Requires="x14">
            <control shapeId="35843" r:id="rId6" name="Group Box 3">
              <controlPr defaultSize="0" autoFill="0" autoPict="0">
                <anchor moveWithCells="1">
                  <from>
                    <xdr:col>3</xdr:col>
                    <xdr:colOff>0</xdr:colOff>
                    <xdr:row>16</xdr:row>
                    <xdr:rowOff>0</xdr:rowOff>
                  </from>
                  <to>
                    <xdr:col>6</xdr:col>
                    <xdr:colOff>9525</xdr:colOff>
                    <xdr:row>17</xdr:row>
                    <xdr:rowOff>9525</xdr:rowOff>
                  </to>
                </anchor>
              </controlPr>
            </control>
          </mc:Choice>
        </mc:AlternateContent>
        <mc:AlternateContent xmlns:mc="http://schemas.openxmlformats.org/markup-compatibility/2006">
          <mc:Choice Requires="x14">
            <control shapeId="35844" r:id="rId7" name="Option Button 4">
              <controlPr defaultSize="0" autoFill="0" autoLine="0" autoPict="0">
                <anchor moveWithCells="1">
                  <from>
                    <xdr:col>3</xdr:col>
                    <xdr:colOff>133350</xdr:colOff>
                    <xdr:row>16</xdr:row>
                    <xdr:rowOff>57150</xdr:rowOff>
                  </from>
                  <to>
                    <xdr:col>3</xdr:col>
                    <xdr:colOff>866775</xdr:colOff>
                    <xdr:row>16</xdr:row>
                    <xdr:rowOff>276225</xdr:rowOff>
                  </to>
                </anchor>
              </controlPr>
            </control>
          </mc:Choice>
        </mc:AlternateContent>
        <mc:AlternateContent xmlns:mc="http://schemas.openxmlformats.org/markup-compatibility/2006">
          <mc:Choice Requires="x14">
            <control shapeId="35845" r:id="rId8" name="Option Button 5">
              <controlPr defaultSize="0" autoFill="0" autoLine="0" autoPict="0">
                <anchor moveWithCells="1">
                  <from>
                    <xdr:col>3</xdr:col>
                    <xdr:colOff>752475</xdr:colOff>
                    <xdr:row>16</xdr:row>
                    <xdr:rowOff>57150</xdr:rowOff>
                  </from>
                  <to>
                    <xdr:col>4</xdr:col>
                    <xdr:colOff>257175</xdr:colOff>
                    <xdr:row>16</xdr:row>
                    <xdr:rowOff>276225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2"/>
  <dimension ref="A1:F4"/>
  <sheetViews>
    <sheetView workbookViewId="0"/>
  </sheetViews>
  <sheetFormatPr baseColWidth="10" defaultRowHeight="12.75" x14ac:dyDescent="0.2"/>
  <cols>
    <col min="1" max="1" width="17" customWidth="1"/>
    <col min="2" max="2" width="9.140625" customWidth="1"/>
    <col min="3" max="3" width="12.28515625" customWidth="1"/>
    <col min="4" max="4" width="10.140625" customWidth="1"/>
  </cols>
  <sheetData>
    <row r="1" spans="1:6" x14ac:dyDescent="0.2">
      <c r="A1" t="s">
        <v>32</v>
      </c>
      <c r="B1">
        <v>2024</v>
      </c>
      <c r="C1">
        <v>2023</v>
      </c>
      <c r="D1">
        <v>2022</v>
      </c>
      <c r="E1">
        <v>2021</v>
      </c>
      <c r="F1">
        <v>2020</v>
      </c>
    </row>
    <row r="2" spans="1:6" x14ac:dyDescent="0.2">
      <c r="A2" t="s">
        <v>29</v>
      </c>
      <c r="B2">
        <v>351700</v>
      </c>
      <c r="C2">
        <v>338800</v>
      </c>
      <c r="D2">
        <v>329600</v>
      </c>
      <c r="E2">
        <v>325400</v>
      </c>
      <c r="F2">
        <v>314400</v>
      </c>
    </row>
    <row r="3" spans="1:6" x14ac:dyDescent="0.2">
      <c r="A3" t="s">
        <v>30</v>
      </c>
      <c r="B3">
        <v>351701</v>
      </c>
      <c r="C3">
        <v>338801</v>
      </c>
      <c r="D3">
        <v>329601</v>
      </c>
      <c r="E3">
        <v>325401</v>
      </c>
      <c r="F3">
        <v>314401</v>
      </c>
    </row>
    <row r="4" spans="1:6" x14ac:dyDescent="0.2">
      <c r="A4" t="s">
        <v>31</v>
      </c>
      <c r="B4">
        <v>2021</v>
      </c>
      <c r="C4">
        <v>2020</v>
      </c>
      <c r="D4">
        <v>2019</v>
      </c>
      <c r="E4">
        <v>2018</v>
      </c>
      <c r="F4">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7</vt:i4>
      </vt:variant>
      <vt:variant>
        <vt:lpstr>Navngitte områder</vt:lpstr>
      </vt:variant>
      <vt:variant>
        <vt:i4>16</vt:i4>
      </vt:variant>
    </vt:vector>
  </HeadingPairs>
  <TitlesOfParts>
    <vt:vector size="23" baseType="lpstr">
      <vt:lpstr>Aar 2024</vt:lpstr>
      <vt:lpstr>Aar 2023</vt:lpstr>
      <vt:lpstr>Aar 2022 oppd ifbm yrkeskjøring</vt:lpstr>
      <vt:lpstr>Aar 2022</vt:lpstr>
      <vt:lpstr>Aar 2021</vt:lpstr>
      <vt:lpstr>Aar 2020</vt:lpstr>
      <vt:lpstr>Satser</vt:lpstr>
      <vt:lpstr>elbil</vt:lpstr>
      <vt:lpstr>'Aar 2023'!listepris</vt:lpstr>
      <vt:lpstr>'Aar 2024'!listepris</vt:lpstr>
      <vt:lpstr>listepris</vt:lpstr>
      <vt:lpstr>'Aar 2020'!Utskriftsområde</vt:lpstr>
      <vt:lpstr>'Aar 2021'!Utskriftsområde</vt:lpstr>
      <vt:lpstr>'Aar 2022'!Utskriftsområde</vt:lpstr>
      <vt:lpstr>'Aar 2022 oppd ifbm yrkeskjøring'!Utskriftsområde</vt:lpstr>
      <vt:lpstr>'Aar 2023'!Utskriftsområde</vt:lpstr>
      <vt:lpstr>'Aar 2024'!Utskriftsområde</vt:lpstr>
      <vt:lpstr>'Aar 2023'!yrke</vt:lpstr>
      <vt:lpstr>'Aar 2024'!yrke</vt:lpstr>
      <vt:lpstr>yrke</vt:lpstr>
      <vt:lpstr>'Aar 2023'!år</vt:lpstr>
      <vt:lpstr>'Aar 2024'!år</vt:lpstr>
      <vt:lpstr>år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Hilde</dc:creator>
  <cp:lastModifiedBy>Moosa Rashid</cp:lastModifiedBy>
  <cp:lastPrinted>2020-11-25T13:10:39Z</cp:lastPrinted>
  <dcterms:created xsi:type="dcterms:W3CDTF">2010-12-10T08:19:28Z</dcterms:created>
  <dcterms:modified xsi:type="dcterms:W3CDTF">2024-04-03T10:39:23Z</dcterms:modified>
</cp:coreProperties>
</file>