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S\"/>
    </mc:Choice>
  </mc:AlternateContent>
  <xr:revisionPtr revIDLastSave="0" documentId="13_ncr:1_{9272A9E7-F44B-4254-B132-AAA81657C971}" xr6:coauthVersionLast="47" xr6:coauthVersionMax="47" xr10:uidLastSave="{00000000-0000-0000-0000-000000000000}"/>
  <bookViews>
    <workbookView xWindow="-108" yWindow="-108" windowWidth="23256" windowHeight="12456" activeTab="1" xr2:uid="{FE91D621-8D3F-4704-87BA-493614E43B72}"/>
  </bookViews>
  <sheets>
    <sheet name="Data" sheetId="2" r:id="rId1"/>
    <sheet name="scsTelemetryMap_s" sheetId="3" r:id="rId2"/>
    <sheet name="scsTrailer_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3" i="3" l="1"/>
  <c r="J243" i="3"/>
  <c r="K242" i="3"/>
  <c r="J242" i="3"/>
  <c r="K241" i="3"/>
  <c r="J241" i="3"/>
  <c r="J240" i="3"/>
  <c r="K240" i="3" s="1"/>
  <c r="K239" i="3"/>
  <c r="J239" i="3"/>
  <c r="K238" i="3"/>
  <c r="J238" i="3"/>
  <c r="K237" i="3"/>
  <c r="J237" i="3"/>
  <c r="K236" i="3"/>
  <c r="J236" i="3"/>
  <c r="K235" i="3"/>
  <c r="J235" i="3"/>
  <c r="J234" i="3"/>
  <c r="K234" i="3" s="1"/>
  <c r="K233" i="3"/>
  <c r="J233" i="3"/>
  <c r="J232" i="3"/>
  <c r="K232" i="3" s="1"/>
  <c r="K231" i="3"/>
  <c r="J231" i="3"/>
  <c r="J230" i="3"/>
  <c r="K230" i="3" s="1"/>
  <c r="K229" i="3"/>
  <c r="J229" i="3"/>
  <c r="J228" i="3"/>
  <c r="K228" i="3" s="1"/>
  <c r="K227" i="3"/>
  <c r="J227" i="3"/>
  <c r="J226" i="3"/>
  <c r="K226" i="3" s="1"/>
  <c r="K225" i="3"/>
  <c r="J225" i="3"/>
  <c r="J224" i="3"/>
  <c r="K224" i="3" s="1"/>
  <c r="J223" i="3"/>
  <c r="K223" i="3" s="1"/>
  <c r="J222" i="3"/>
  <c r="K222" i="3" s="1"/>
  <c r="K221" i="3"/>
  <c r="J221" i="3"/>
  <c r="J220" i="3"/>
  <c r="K220" i="3" s="1"/>
  <c r="K219" i="3"/>
  <c r="J219" i="3"/>
  <c r="J218" i="3"/>
  <c r="K218" i="3" s="1"/>
  <c r="J217" i="3"/>
  <c r="K217" i="3" s="1"/>
  <c r="J216" i="3"/>
  <c r="K216" i="3" s="1"/>
  <c r="K215" i="3"/>
  <c r="J215" i="3"/>
  <c r="J214" i="3"/>
  <c r="K214" i="3" s="1"/>
  <c r="K213" i="3"/>
  <c r="J213" i="3"/>
  <c r="J212" i="3"/>
  <c r="K212" i="3" s="1"/>
  <c r="J211" i="3"/>
  <c r="K211" i="3" s="1"/>
  <c r="J210" i="3"/>
  <c r="K210" i="3" s="1"/>
  <c r="J209" i="3"/>
  <c r="K209" i="3" s="1"/>
  <c r="J208" i="3"/>
  <c r="K208" i="3" s="1"/>
  <c r="K207" i="3"/>
  <c r="J207" i="3"/>
  <c r="J206" i="3"/>
  <c r="K206" i="3" s="1"/>
  <c r="J205" i="3"/>
  <c r="K205" i="3" s="1"/>
  <c r="J204" i="3"/>
  <c r="K204" i="3" s="1"/>
  <c r="J203" i="3"/>
  <c r="K203" i="3" s="1"/>
  <c r="J202" i="3"/>
  <c r="K202" i="3" s="1"/>
  <c r="J201" i="3"/>
  <c r="K201" i="3" s="1"/>
  <c r="J200" i="3"/>
  <c r="K200" i="3" s="1"/>
  <c r="J199" i="3"/>
  <c r="K199" i="3" s="1"/>
  <c r="J198" i="3"/>
  <c r="K198" i="3" s="1"/>
  <c r="J197" i="3"/>
  <c r="K197" i="3" s="1"/>
  <c r="J196" i="3"/>
  <c r="K196" i="3" s="1"/>
  <c r="J195" i="3"/>
  <c r="K195" i="3" s="1"/>
  <c r="J194" i="3"/>
  <c r="K194" i="3" s="1"/>
  <c r="J193" i="3"/>
  <c r="K193" i="3" s="1"/>
  <c r="J192" i="3"/>
  <c r="K192" i="3" s="1"/>
  <c r="J191" i="3"/>
  <c r="K191" i="3" s="1"/>
  <c r="J190" i="3"/>
  <c r="K190" i="3" s="1"/>
  <c r="J189" i="3"/>
  <c r="K189" i="3" s="1"/>
  <c r="J188" i="3"/>
  <c r="K188" i="3" s="1"/>
  <c r="J187" i="3"/>
  <c r="K187" i="3" s="1"/>
  <c r="J186" i="3"/>
  <c r="K186" i="3" s="1"/>
  <c r="J185" i="3"/>
  <c r="K185" i="3" s="1"/>
  <c r="J184" i="3"/>
  <c r="K184" i="3" s="1"/>
  <c r="J183" i="3"/>
  <c r="K183" i="3" s="1"/>
  <c r="J182" i="3"/>
  <c r="K182" i="3" s="1"/>
  <c r="J181" i="3"/>
  <c r="K181" i="3" s="1"/>
  <c r="J180" i="3"/>
  <c r="K180" i="3" s="1"/>
  <c r="J179" i="3"/>
  <c r="K179" i="3" s="1"/>
  <c r="J178" i="3"/>
  <c r="K178" i="3" s="1"/>
  <c r="J177" i="3"/>
  <c r="K177" i="3" s="1"/>
  <c r="J176" i="3"/>
  <c r="K176" i="3" s="1"/>
  <c r="J175" i="3"/>
  <c r="K175" i="3" s="1"/>
  <c r="J174" i="3"/>
  <c r="K174" i="3" s="1"/>
  <c r="J173" i="3"/>
  <c r="K173" i="3" s="1"/>
  <c r="J172" i="3"/>
  <c r="K172" i="3" s="1"/>
  <c r="J171" i="3"/>
  <c r="K171" i="3" s="1"/>
  <c r="J170" i="3"/>
  <c r="K170" i="3" s="1"/>
  <c r="J169" i="3"/>
  <c r="K169" i="3" s="1"/>
  <c r="J168" i="3"/>
  <c r="K168" i="3" s="1"/>
  <c r="J167" i="3"/>
  <c r="K167" i="3" s="1"/>
  <c r="J166" i="3"/>
  <c r="K166" i="3" s="1"/>
  <c r="J165" i="3"/>
  <c r="K165" i="3" s="1"/>
  <c r="J164" i="3"/>
  <c r="K164" i="3" s="1"/>
  <c r="J163" i="3"/>
  <c r="K163" i="3" s="1"/>
  <c r="J162" i="3"/>
  <c r="K162" i="3" s="1"/>
  <c r="J161" i="3"/>
  <c r="K161" i="3" s="1"/>
  <c r="J160" i="3"/>
  <c r="K160" i="3" s="1"/>
  <c r="J159" i="3"/>
  <c r="K159" i="3" s="1"/>
  <c r="J158" i="3"/>
  <c r="K158" i="3" s="1"/>
  <c r="J157" i="3"/>
  <c r="K157" i="3" s="1"/>
  <c r="J156" i="3"/>
  <c r="K156" i="3" s="1"/>
  <c r="J155" i="3"/>
  <c r="K155" i="3" s="1"/>
  <c r="J154" i="3"/>
  <c r="K154" i="3" s="1"/>
  <c r="J153" i="3"/>
  <c r="K153" i="3" s="1"/>
  <c r="J152" i="3"/>
  <c r="K152" i="3" s="1"/>
  <c r="J151" i="3"/>
  <c r="K151" i="3" s="1"/>
  <c r="J150" i="3"/>
  <c r="K150" i="3" s="1"/>
  <c r="J149" i="3"/>
  <c r="K149" i="3" s="1"/>
  <c r="J148" i="3"/>
  <c r="K148" i="3" s="1"/>
  <c r="J147" i="3"/>
  <c r="K147" i="3" s="1"/>
  <c r="J146" i="3"/>
  <c r="K146" i="3" s="1"/>
  <c r="J145" i="3"/>
  <c r="K145" i="3" s="1"/>
  <c r="J144" i="3"/>
  <c r="K144" i="3" s="1"/>
  <c r="J143" i="3"/>
  <c r="K143" i="3" s="1"/>
  <c r="J142" i="3"/>
  <c r="K142" i="3" s="1"/>
  <c r="J141" i="3"/>
  <c r="K141" i="3" s="1"/>
  <c r="J140" i="3"/>
  <c r="K140" i="3" s="1"/>
  <c r="J139" i="3"/>
  <c r="K139" i="3" s="1"/>
  <c r="J138" i="3"/>
  <c r="K138" i="3" s="1"/>
  <c r="J137" i="3"/>
  <c r="K137" i="3" s="1"/>
  <c r="J136" i="3"/>
  <c r="K136" i="3" s="1"/>
  <c r="J135" i="3"/>
  <c r="K135" i="3" s="1"/>
  <c r="J134" i="3"/>
  <c r="K134" i="3" s="1"/>
  <c r="J133" i="3"/>
  <c r="K133" i="3" s="1"/>
  <c r="J132" i="3"/>
  <c r="K132" i="3" s="1"/>
  <c r="J131" i="3"/>
  <c r="K131" i="3" s="1"/>
  <c r="J130" i="3"/>
  <c r="K130" i="3" s="1"/>
  <c r="J129" i="3"/>
  <c r="K129" i="3" s="1"/>
  <c r="J128" i="3"/>
  <c r="K128" i="3" s="1"/>
  <c r="J127" i="3"/>
  <c r="K127" i="3" s="1"/>
  <c r="J126" i="3"/>
  <c r="K126" i="3" s="1"/>
  <c r="J125" i="3"/>
  <c r="K125" i="3" s="1"/>
  <c r="J124" i="3"/>
  <c r="K124" i="3" s="1"/>
  <c r="J123" i="3"/>
  <c r="K123" i="3" s="1"/>
  <c r="J122" i="3"/>
  <c r="K122" i="3" s="1"/>
  <c r="J121" i="3"/>
  <c r="K121" i="3" s="1"/>
  <c r="J120" i="3"/>
  <c r="K120" i="3" s="1"/>
  <c r="J119" i="3"/>
  <c r="K119" i="3" s="1"/>
  <c r="J118" i="3"/>
  <c r="K118" i="3" s="1"/>
  <c r="J117" i="3"/>
  <c r="K117" i="3" s="1"/>
  <c r="J116" i="3"/>
  <c r="K116" i="3" s="1"/>
  <c r="J115" i="3"/>
  <c r="K115" i="3" s="1"/>
  <c r="J114" i="3"/>
  <c r="K114" i="3" s="1"/>
  <c r="J113" i="3"/>
  <c r="K113" i="3" s="1"/>
  <c r="J112" i="3"/>
  <c r="K112" i="3" s="1"/>
  <c r="J111" i="3"/>
  <c r="K111" i="3" s="1"/>
  <c r="J110" i="3"/>
  <c r="K110" i="3" s="1"/>
  <c r="J109" i="3"/>
  <c r="K109" i="3" s="1"/>
  <c r="J108" i="3"/>
  <c r="K108" i="3" s="1"/>
  <c r="J107" i="3"/>
  <c r="K107" i="3" s="1"/>
  <c r="J106" i="3"/>
  <c r="K106" i="3" s="1"/>
  <c r="J105" i="3"/>
  <c r="K105" i="3" s="1"/>
  <c r="J104" i="3"/>
  <c r="K104" i="3" s="1"/>
  <c r="J103" i="3"/>
  <c r="K103" i="3" s="1"/>
  <c r="J102" i="3"/>
  <c r="K102" i="3" s="1"/>
  <c r="J101" i="3"/>
  <c r="K101" i="3" s="1"/>
  <c r="J100" i="3"/>
  <c r="K100" i="3" s="1"/>
  <c r="J99" i="3"/>
  <c r="K99" i="3" s="1"/>
  <c r="J98" i="3"/>
  <c r="K98" i="3" s="1"/>
  <c r="J97" i="3"/>
  <c r="K97" i="3" s="1"/>
  <c r="J96" i="3"/>
  <c r="K96" i="3" s="1"/>
  <c r="J95" i="3"/>
  <c r="K95" i="3" s="1"/>
  <c r="J94" i="3"/>
  <c r="K94" i="3" s="1"/>
  <c r="J93" i="3"/>
  <c r="K93" i="3" s="1"/>
  <c r="J92" i="3"/>
  <c r="K92" i="3" s="1"/>
  <c r="J91" i="3"/>
  <c r="K91" i="3" s="1"/>
  <c r="J90" i="3"/>
  <c r="K90" i="3" s="1"/>
  <c r="J89" i="3"/>
  <c r="K89" i="3" s="1"/>
  <c r="J88" i="3"/>
  <c r="K88" i="3" s="1"/>
  <c r="J87" i="3"/>
  <c r="K87" i="3" s="1"/>
  <c r="J86" i="3"/>
  <c r="K86" i="3" s="1"/>
  <c r="J85" i="3"/>
  <c r="K85" i="3" s="1"/>
  <c r="J84" i="3"/>
  <c r="K84" i="3" s="1"/>
  <c r="J83" i="3"/>
  <c r="K83" i="3" s="1"/>
  <c r="J82" i="3"/>
  <c r="K82" i="3" s="1"/>
  <c r="J81" i="3"/>
  <c r="K81" i="3" s="1"/>
  <c r="J80" i="3"/>
  <c r="K80" i="3" s="1"/>
  <c r="J79" i="3"/>
  <c r="K79" i="3" s="1"/>
  <c r="J78" i="3"/>
  <c r="K78" i="3" s="1"/>
  <c r="J77" i="3"/>
  <c r="K77" i="3" s="1"/>
  <c r="J76" i="3"/>
  <c r="K76" i="3" s="1"/>
  <c r="J75" i="3"/>
  <c r="K75" i="3" s="1"/>
  <c r="J74" i="3"/>
  <c r="K74" i="3" s="1"/>
  <c r="J73" i="3"/>
  <c r="K73" i="3" s="1"/>
  <c r="J72" i="3"/>
  <c r="K72" i="3" s="1"/>
  <c r="J71" i="3"/>
  <c r="K71" i="3" s="1"/>
  <c r="J70" i="3"/>
  <c r="K70" i="3" s="1"/>
  <c r="J69" i="3"/>
  <c r="K69" i="3" s="1"/>
  <c r="J68" i="3"/>
  <c r="K68" i="3" s="1"/>
  <c r="J67" i="3"/>
  <c r="K67" i="3" s="1"/>
  <c r="J66" i="3"/>
  <c r="K66" i="3" s="1"/>
  <c r="J65" i="3"/>
  <c r="K65" i="3" s="1"/>
  <c r="J64" i="3"/>
  <c r="K64" i="3" s="1"/>
  <c r="J63" i="3"/>
  <c r="K63" i="3" s="1"/>
  <c r="J62" i="3"/>
  <c r="K62" i="3" s="1"/>
  <c r="J61" i="3"/>
  <c r="K61" i="3" s="1"/>
  <c r="J60" i="3"/>
  <c r="K60" i="3" s="1"/>
  <c r="J59" i="3"/>
  <c r="K59" i="3" s="1"/>
  <c r="J58" i="3"/>
  <c r="K58" i="3" s="1"/>
  <c r="J57" i="3"/>
  <c r="K57" i="3" s="1"/>
  <c r="J56" i="3"/>
  <c r="K56" i="3" s="1"/>
  <c r="J55" i="3"/>
  <c r="K55" i="3" s="1"/>
  <c r="J54" i="3"/>
  <c r="K54" i="3" s="1"/>
  <c r="J53" i="3"/>
  <c r="K53" i="3" s="1"/>
  <c r="J52" i="3"/>
  <c r="K52" i="3" s="1"/>
  <c r="J51" i="3"/>
  <c r="K51" i="3" s="1"/>
  <c r="J50" i="3"/>
  <c r="K50" i="3" s="1"/>
  <c r="J49" i="3"/>
  <c r="K49" i="3" s="1"/>
  <c r="J48" i="3"/>
  <c r="K48" i="3" s="1"/>
  <c r="J47" i="3"/>
  <c r="K47" i="3" s="1"/>
  <c r="J46" i="3"/>
  <c r="K46" i="3" s="1"/>
  <c r="J45" i="3"/>
  <c r="K45" i="3" s="1"/>
  <c r="J44" i="3"/>
  <c r="K44" i="3" s="1"/>
  <c r="J43" i="3"/>
  <c r="K43" i="3" s="1"/>
  <c r="J42" i="3"/>
  <c r="K42" i="3" s="1"/>
  <c r="J41" i="3"/>
  <c r="K41" i="3" s="1"/>
  <c r="J40" i="3"/>
  <c r="K40" i="3" s="1"/>
  <c r="J39" i="3"/>
  <c r="K39" i="3" s="1"/>
  <c r="J38" i="3"/>
  <c r="K38" i="3" s="1"/>
  <c r="J37" i="3"/>
  <c r="K37" i="3" s="1"/>
  <c r="J36" i="3"/>
  <c r="K36" i="3" s="1"/>
  <c r="J35" i="3"/>
  <c r="K35" i="3" s="1"/>
  <c r="J34" i="3"/>
  <c r="K34" i="3" s="1"/>
  <c r="J33" i="3"/>
  <c r="K33" i="3" s="1"/>
  <c r="J32" i="3"/>
  <c r="K32" i="3" s="1"/>
  <c r="J31" i="3"/>
  <c r="K31" i="3" s="1"/>
  <c r="J30" i="3"/>
  <c r="K30" i="3" s="1"/>
  <c r="J29" i="3"/>
  <c r="K29" i="3" s="1"/>
  <c r="J28" i="3"/>
  <c r="K28" i="3" s="1"/>
  <c r="J27" i="3"/>
  <c r="K27" i="3" s="1"/>
  <c r="J26" i="3"/>
  <c r="K26" i="3" s="1"/>
  <c r="J25" i="3"/>
  <c r="K25" i="3" s="1"/>
  <c r="J24" i="3"/>
  <c r="K24" i="3" s="1"/>
  <c r="J23" i="3"/>
  <c r="K23" i="3" s="1"/>
  <c r="J22" i="3"/>
  <c r="K22" i="3" s="1"/>
  <c r="J21" i="3"/>
  <c r="K21" i="3" s="1"/>
  <c r="J20" i="3"/>
  <c r="K20" i="3" s="1"/>
  <c r="J19" i="3"/>
  <c r="K19" i="3" s="1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J4" i="3"/>
  <c r="K4" i="3" s="1"/>
  <c r="J3" i="3"/>
  <c r="K3" i="3" s="1"/>
  <c r="J2" i="3"/>
  <c r="K2" i="3" s="1"/>
  <c r="F2" i="4"/>
  <c r="E3" i="4" s="1"/>
  <c r="F3" i="4" s="1"/>
  <c r="E4" i="4" s="1"/>
  <c r="F4" i="4" s="1"/>
  <c r="E5" i="4" s="1"/>
  <c r="F5" i="4" s="1"/>
  <c r="E6" i="4" s="1"/>
  <c r="F6" i="4" s="1"/>
  <c r="E7" i="4" s="1"/>
  <c r="F7" i="4" s="1"/>
  <c r="E8" i="4" s="1"/>
  <c r="F8" i="4" s="1"/>
  <c r="E9" i="4" s="1"/>
  <c r="F9" i="4" s="1"/>
  <c r="E10" i="4" s="1"/>
  <c r="F10" i="4" s="1"/>
  <c r="E11" i="4" s="1"/>
  <c r="F11" i="4" s="1"/>
  <c r="E12" i="4" s="1"/>
  <c r="F12" i="4" s="1"/>
  <c r="E13" i="4" s="1"/>
  <c r="F13" i="4" s="1"/>
  <c r="E14" i="4" s="1"/>
  <c r="F14" i="4" s="1"/>
  <c r="E15" i="4" s="1"/>
  <c r="F15" i="4" s="1"/>
  <c r="E16" i="4" s="1"/>
  <c r="F16" i="4" s="1"/>
  <c r="E17" i="4" s="1"/>
  <c r="F17" i="4" s="1"/>
  <c r="E18" i="4" s="1"/>
  <c r="F18" i="4" s="1"/>
  <c r="E19" i="4" s="1"/>
  <c r="F19" i="4" s="1"/>
  <c r="E20" i="4" s="1"/>
  <c r="F20" i="4" s="1"/>
  <c r="E21" i="4" s="1"/>
  <c r="F21" i="4" s="1"/>
  <c r="E22" i="4" s="1"/>
  <c r="F22" i="4" s="1"/>
  <c r="E23" i="4" s="1"/>
  <c r="F23" i="4" s="1"/>
  <c r="E24" i="4" s="1"/>
  <c r="F24" i="4" s="1"/>
  <c r="E25" i="4" s="1"/>
  <c r="F25" i="4" s="1"/>
  <c r="E26" i="4" s="1"/>
  <c r="F26" i="4" s="1"/>
  <c r="E27" i="4" s="1"/>
  <c r="F27" i="4" s="1"/>
  <c r="E28" i="4" s="1"/>
  <c r="F28" i="4" s="1"/>
  <c r="E29" i="4" s="1"/>
  <c r="F29" i="4" s="1"/>
  <c r="E30" i="4" s="1"/>
  <c r="F30" i="4" s="1"/>
  <c r="E31" i="4" s="1"/>
  <c r="F31" i="4" s="1"/>
  <c r="E32" i="4" s="1"/>
  <c r="F32" i="4" s="1"/>
  <c r="E33" i="4" s="1"/>
  <c r="F33" i="4" s="1"/>
  <c r="E34" i="4" s="1"/>
  <c r="F34" i="4" s="1"/>
  <c r="E35" i="4" s="1"/>
  <c r="F35" i="4" s="1"/>
  <c r="E36" i="4" s="1"/>
  <c r="F36" i="4" s="1"/>
  <c r="E37" i="4" s="1"/>
  <c r="F37" i="4" s="1"/>
  <c r="E38" i="4" s="1"/>
  <c r="F38" i="4" s="1"/>
  <c r="E39" i="4" s="1"/>
  <c r="F39" i="4" s="1"/>
  <c r="E40" i="4" s="1"/>
  <c r="F40" i="4" s="1"/>
  <c r="E41" i="4" s="1"/>
  <c r="F41" i="4" s="1"/>
  <c r="E42" i="4" s="1"/>
  <c r="F42" i="4" s="1"/>
  <c r="E43" i="4" s="1"/>
  <c r="F43" i="4" s="1"/>
  <c r="E44" i="4" s="1"/>
  <c r="F44" i="4" s="1"/>
  <c r="E45" i="4" s="1"/>
  <c r="F45" i="4" s="1"/>
  <c r="E46" i="4" s="1"/>
  <c r="F46" i="4" s="1"/>
  <c r="E47" i="4" s="1"/>
  <c r="F47" i="4" s="1"/>
  <c r="E48" i="4" s="1"/>
  <c r="F48" i="4" s="1"/>
  <c r="E49" i="4" s="1"/>
  <c r="F49" i="4" s="1"/>
  <c r="E50" i="4" s="1"/>
  <c r="F50" i="4" s="1"/>
  <c r="E51" i="4" s="1"/>
  <c r="F51" i="4" s="1"/>
  <c r="E52" i="4" s="1"/>
  <c r="F52" i="4" s="1"/>
  <c r="E53" i="4" s="1"/>
  <c r="F53" i="4" s="1"/>
  <c r="E54" i="4" s="1"/>
  <c r="F54" i="4" s="1"/>
  <c r="G54" i="4" s="1"/>
  <c r="F243" i="3"/>
  <c r="F242" i="3"/>
  <c r="H2" i="3"/>
  <c r="G3" i="3" s="1"/>
  <c r="H3" i="3" s="1"/>
  <c r="G4" i="3" s="1"/>
  <c r="H4" i="3" s="1"/>
  <c r="G5" i="3" s="1"/>
  <c r="H5" i="3" s="1"/>
  <c r="G6" i="3" s="1"/>
  <c r="H6" i="3" s="1"/>
  <c r="G7" i="3" s="1"/>
  <c r="H7" i="3" s="1"/>
  <c r="G8" i="3" s="1"/>
  <c r="H8" i="3" s="1"/>
  <c r="G9" i="3" s="1"/>
  <c r="H9" i="3" s="1"/>
  <c r="G10" i="3" s="1"/>
  <c r="H10" i="3" s="1"/>
  <c r="G11" i="3" s="1"/>
  <c r="H11" i="3" s="1"/>
  <c r="G12" i="3" s="1"/>
  <c r="H12" i="3" s="1"/>
  <c r="G13" i="3" s="1"/>
  <c r="H13" i="3" s="1"/>
  <c r="I13" i="3" s="1"/>
  <c r="I9" i="3" l="1"/>
  <c r="I11" i="3"/>
  <c r="I10" i="3"/>
  <c r="I8" i="3"/>
  <c r="I7" i="3"/>
  <c r="I6" i="3"/>
  <c r="I5" i="3"/>
  <c r="I4" i="3"/>
  <c r="I3" i="3"/>
  <c r="I2" i="3"/>
  <c r="I12" i="3"/>
  <c r="G12" i="4"/>
  <c r="G46" i="4"/>
  <c r="G33" i="4"/>
  <c r="G44" i="4"/>
  <c r="G32" i="4"/>
  <c r="G20" i="4"/>
  <c r="G8" i="4"/>
  <c r="G25" i="4"/>
  <c r="G24" i="4"/>
  <c r="G23" i="4"/>
  <c r="G45" i="4"/>
  <c r="G43" i="4"/>
  <c r="G31" i="4"/>
  <c r="G19" i="4"/>
  <c r="G7" i="4"/>
  <c r="G49" i="4"/>
  <c r="G48" i="4"/>
  <c r="G47" i="4"/>
  <c r="G22" i="4"/>
  <c r="G21" i="4"/>
  <c r="G30" i="4"/>
  <c r="G18" i="4"/>
  <c r="G6" i="4"/>
  <c r="G42" i="4"/>
  <c r="G53" i="4"/>
  <c r="G41" i="4"/>
  <c r="G29" i="4"/>
  <c r="G17" i="4"/>
  <c r="G5" i="4"/>
  <c r="G36" i="4"/>
  <c r="G10" i="4"/>
  <c r="G52" i="4"/>
  <c r="G40" i="4"/>
  <c r="G28" i="4"/>
  <c r="G16" i="4"/>
  <c r="G4" i="4"/>
  <c r="G37" i="4"/>
  <c r="G11" i="4"/>
  <c r="G51" i="4"/>
  <c r="G39" i="4"/>
  <c r="G27" i="4"/>
  <c r="G15" i="4"/>
  <c r="G3" i="4"/>
  <c r="G13" i="4"/>
  <c r="G35" i="4"/>
  <c r="G34" i="4"/>
  <c r="G9" i="4"/>
  <c r="G50" i="4"/>
  <c r="G38" i="4"/>
  <c r="G26" i="4"/>
  <c r="G14" i="4"/>
  <c r="G2" i="4"/>
  <c r="G14" i="3"/>
  <c r="H14" i="3" l="1"/>
  <c r="G15" i="3" l="1"/>
  <c r="I14" i="3"/>
  <c r="H15" i="3" l="1"/>
  <c r="G16" i="3" l="1"/>
  <c r="I15" i="3"/>
  <c r="H16" i="3" l="1"/>
  <c r="G17" i="3" l="1"/>
  <c r="I16" i="3"/>
  <c r="H17" i="3" l="1"/>
  <c r="G18" i="3" l="1"/>
  <c r="I17" i="3"/>
  <c r="H18" i="3" l="1"/>
  <c r="G19" i="3" l="1"/>
  <c r="I18" i="3"/>
  <c r="H19" i="3" l="1"/>
  <c r="G20" i="3" l="1"/>
  <c r="I19" i="3"/>
  <c r="H20" i="3" l="1"/>
  <c r="G21" i="3" l="1"/>
  <c r="I20" i="3"/>
  <c r="H21" i="3" l="1"/>
  <c r="G22" i="3" l="1"/>
  <c r="I21" i="3"/>
  <c r="H22" i="3" l="1"/>
  <c r="G23" i="3" l="1"/>
  <c r="I22" i="3"/>
  <c r="H23" i="3" l="1"/>
  <c r="G24" i="3" l="1"/>
  <c r="I23" i="3"/>
  <c r="H24" i="3" l="1"/>
  <c r="G25" i="3" l="1"/>
  <c r="I24" i="3"/>
  <c r="H25" i="3" l="1"/>
  <c r="G26" i="3" l="1"/>
  <c r="I25" i="3"/>
  <c r="H26" i="3" l="1"/>
  <c r="G27" i="3" l="1"/>
  <c r="I26" i="3"/>
  <c r="H27" i="3" l="1"/>
  <c r="G28" i="3" l="1"/>
  <c r="I27" i="3"/>
  <c r="H28" i="3" l="1"/>
  <c r="G29" i="3" l="1"/>
  <c r="I28" i="3"/>
  <c r="H29" i="3" l="1"/>
  <c r="G30" i="3" l="1"/>
  <c r="I29" i="3"/>
  <c r="H30" i="3" l="1"/>
  <c r="G31" i="3" l="1"/>
  <c r="I30" i="3"/>
  <c r="H31" i="3" l="1"/>
  <c r="G32" i="3" l="1"/>
  <c r="I31" i="3"/>
  <c r="H32" i="3" l="1"/>
  <c r="G33" i="3" l="1"/>
  <c r="I32" i="3"/>
  <c r="H33" i="3" l="1"/>
  <c r="G34" i="3" l="1"/>
  <c r="I33" i="3"/>
  <c r="H34" i="3" l="1"/>
  <c r="G35" i="3" l="1"/>
  <c r="I34" i="3"/>
  <c r="H35" i="3" l="1"/>
  <c r="G36" i="3" l="1"/>
  <c r="I35" i="3"/>
  <c r="H36" i="3" l="1"/>
  <c r="G37" i="3" l="1"/>
  <c r="I36" i="3"/>
  <c r="H37" i="3" l="1"/>
  <c r="G38" i="3" l="1"/>
  <c r="I37" i="3"/>
  <c r="H38" i="3" l="1"/>
  <c r="G39" i="3" l="1"/>
  <c r="I38" i="3"/>
  <c r="H39" i="3" l="1"/>
  <c r="G40" i="3" l="1"/>
  <c r="I39" i="3"/>
  <c r="H40" i="3" l="1"/>
  <c r="G41" i="3" l="1"/>
  <c r="I40" i="3"/>
  <c r="H41" i="3" l="1"/>
  <c r="G42" i="3" l="1"/>
  <c r="I41" i="3"/>
  <c r="H42" i="3" l="1"/>
  <c r="G43" i="3" l="1"/>
  <c r="I42" i="3"/>
  <c r="H43" i="3" l="1"/>
  <c r="G44" i="3" l="1"/>
  <c r="I43" i="3"/>
  <c r="H44" i="3" l="1"/>
  <c r="G45" i="3" l="1"/>
  <c r="I44" i="3"/>
  <c r="H45" i="3" l="1"/>
  <c r="G46" i="3" l="1"/>
  <c r="I45" i="3"/>
  <c r="H46" i="3" l="1"/>
  <c r="G47" i="3" l="1"/>
  <c r="I46" i="3"/>
  <c r="H47" i="3" l="1"/>
  <c r="G48" i="3" l="1"/>
  <c r="I47" i="3"/>
  <c r="H48" i="3" l="1"/>
  <c r="G49" i="3" l="1"/>
  <c r="I48" i="3"/>
  <c r="H49" i="3" l="1"/>
  <c r="G50" i="3" l="1"/>
  <c r="I49" i="3"/>
  <c r="H50" i="3" l="1"/>
  <c r="G51" i="3" l="1"/>
  <c r="I50" i="3"/>
  <c r="H51" i="3" l="1"/>
  <c r="G52" i="3" l="1"/>
  <c r="I51" i="3"/>
  <c r="H52" i="3" l="1"/>
  <c r="G53" i="3" l="1"/>
  <c r="I52" i="3"/>
  <c r="H53" i="3" l="1"/>
  <c r="G54" i="3" l="1"/>
  <c r="I53" i="3"/>
  <c r="H54" i="3" l="1"/>
  <c r="G55" i="3" l="1"/>
  <c r="I54" i="3"/>
  <c r="H55" i="3" l="1"/>
  <c r="G56" i="3" l="1"/>
  <c r="I55" i="3"/>
  <c r="H56" i="3" l="1"/>
  <c r="G57" i="3" l="1"/>
  <c r="I56" i="3"/>
  <c r="H57" i="3" l="1"/>
  <c r="G58" i="3" l="1"/>
  <c r="I57" i="3"/>
  <c r="H58" i="3" l="1"/>
  <c r="G59" i="3" l="1"/>
  <c r="I58" i="3"/>
  <c r="H59" i="3" l="1"/>
  <c r="G60" i="3" l="1"/>
  <c r="I59" i="3"/>
  <c r="H60" i="3" l="1"/>
  <c r="G61" i="3" l="1"/>
  <c r="I60" i="3"/>
  <c r="H61" i="3" l="1"/>
  <c r="G62" i="3" l="1"/>
  <c r="I61" i="3"/>
  <c r="H62" i="3" l="1"/>
  <c r="G63" i="3" l="1"/>
  <c r="I62" i="3"/>
  <c r="H63" i="3" l="1"/>
  <c r="G64" i="3" l="1"/>
  <c r="I63" i="3"/>
  <c r="H64" i="3" l="1"/>
  <c r="G65" i="3" l="1"/>
  <c r="I64" i="3"/>
  <c r="H65" i="3" l="1"/>
  <c r="G66" i="3" l="1"/>
  <c r="I65" i="3"/>
  <c r="H66" i="3" l="1"/>
  <c r="G67" i="3" l="1"/>
  <c r="I66" i="3"/>
  <c r="H67" i="3" l="1"/>
  <c r="G68" i="3" l="1"/>
  <c r="I67" i="3"/>
  <c r="H68" i="3" l="1"/>
  <c r="G69" i="3" l="1"/>
  <c r="I68" i="3"/>
  <c r="H69" i="3" l="1"/>
  <c r="G70" i="3" l="1"/>
  <c r="I69" i="3"/>
  <c r="H70" i="3" l="1"/>
  <c r="G71" i="3" l="1"/>
  <c r="I70" i="3"/>
  <c r="H71" i="3" l="1"/>
  <c r="G72" i="3" l="1"/>
  <c r="I71" i="3"/>
  <c r="H72" i="3" l="1"/>
  <c r="G73" i="3" l="1"/>
  <c r="I72" i="3"/>
  <c r="H73" i="3" l="1"/>
  <c r="G74" i="3" l="1"/>
  <c r="I73" i="3"/>
  <c r="H74" i="3" l="1"/>
  <c r="G75" i="3" l="1"/>
  <c r="I74" i="3"/>
  <c r="H75" i="3" l="1"/>
  <c r="G76" i="3" l="1"/>
  <c r="I75" i="3"/>
  <c r="H76" i="3" l="1"/>
  <c r="G77" i="3" l="1"/>
  <c r="I76" i="3"/>
  <c r="H77" i="3" l="1"/>
  <c r="G78" i="3" l="1"/>
  <c r="I77" i="3"/>
  <c r="H78" i="3" l="1"/>
  <c r="G79" i="3" l="1"/>
  <c r="I78" i="3"/>
  <c r="H79" i="3" l="1"/>
  <c r="G80" i="3" l="1"/>
  <c r="I79" i="3"/>
  <c r="H80" i="3" l="1"/>
  <c r="G81" i="3" l="1"/>
  <c r="I80" i="3"/>
  <c r="H81" i="3" l="1"/>
  <c r="G82" i="3" l="1"/>
  <c r="I81" i="3"/>
  <c r="H82" i="3" l="1"/>
  <c r="G83" i="3" l="1"/>
  <c r="I82" i="3"/>
  <c r="H83" i="3" l="1"/>
  <c r="G84" i="3" l="1"/>
  <c r="I83" i="3"/>
  <c r="H84" i="3" l="1"/>
  <c r="G85" i="3" l="1"/>
  <c r="I84" i="3"/>
  <c r="H85" i="3" l="1"/>
  <c r="G86" i="3" l="1"/>
  <c r="I85" i="3"/>
  <c r="H86" i="3" l="1"/>
  <c r="G87" i="3" l="1"/>
  <c r="I86" i="3"/>
  <c r="H87" i="3" l="1"/>
  <c r="G88" i="3" l="1"/>
  <c r="I87" i="3"/>
  <c r="H88" i="3" l="1"/>
  <c r="G89" i="3" l="1"/>
  <c r="I88" i="3"/>
  <c r="H89" i="3" l="1"/>
  <c r="G90" i="3" l="1"/>
  <c r="I89" i="3"/>
  <c r="H90" i="3" l="1"/>
  <c r="G91" i="3" l="1"/>
  <c r="I90" i="3"/>
  <c r="H91" i="3" l="1"/>
  <c r="G92" i="3" l="1"/>
  <c r="I91" i="3"/>
  <c r="H92" i="3" l="1"/>
  <c r="G93" i="3" l="1"/>
  <c r="I92" i="3"/>
  <c r="H93" i="3" l="1"/>
  <c r="G94" i="3" l="1"/>
  <c r="I93" i="3"/>
  <c r="H94" i="3" l="1"/>
  <c r="G95" i="3" l="1"/>
  <c r="I94" i="3"/>
  <c r="H95" i="3" l="1"/>
  <c r="G96" i="3" l="1"/>
  <c r="I95" i="3"/>
  <c r="H96" i="3" l="1"/>
  <c r="G97" i="3" l="1"/>
  <c r="I96" i="3"/>
  <c r="H97" i="3" l="1"/>
  <c r="G98" i="3" l="1"/>
  <c r="I97" i="3"/>
  <c r="H98" i="3" l="1"/>
  <c r="G99" i="3" l="1"/>
  <c r="I98" i="3"/>
  <c r="H99" i="3" l="1"/>
  <c r="G100" i="3" l="1"/>
  <c r="I99" i="3"/>
  <c r="H100" i="3" l="1"/>
  <c r="G101" i="3" l="1"/>
  <c r="I100" i="3"/>
  <c r="H101" i="3" l="1"/>
  <c r="I101" i="3" l="1"/>
  <c r="G102" i="3"/>
  <c r="H102" i="3" l="1"/>
  <c r="G103" i="3" l="1"/>
  <c r="I102" i="3"/>
  <c r="H103" i="3" l="1"/>
  <c r="G104" i="3" l="1"/>
  <c r="I103" i="3"/>
  <c r="H104" i="3" l="1"/>
  <c r="G105" i="3" l="1"/>
  <c r="I104" i="3"/>
  <c r="H105" i="3" l="1"/>
  <c r="G106" i="3" l="1"/>
  <c r="I105" i="3"/>
  <c r="H106" i="3" l="1"/>
  <c r="G107" i="3" l="1"/>
  <c r="I106" i="3"/>
  <c r="H107" i="3" l="1"/>
  <c r="G108" i="3" l="1"/>
  <c r="I107" i="3"/>
  <c r="H108" i="3" l="1"/>
  <c r="G109" i="3" l="1"/>
  <c r="I108" i="3"/>
  <c r="H109" i="3" l="1"/>
  <c r="G110" i="3" l="1"/>
  <c r="I109" i="3"/>
  <c r="H110" i="3" l="1"/>
  <c r="G111" i="3" l="1"/>
  <c r="I110" i="3"/>
  <c r="H111" i="3" l="1"/>
  <c r="G112" i="3" l="1"/>
  <c r="I111" i="3"/>
  <c r="H112" i="3" l="1"/>
  <c r="G113" i="3" l="1"/>
  <c r="I112" i="3"/>
  <c r="H113" i="3" l="1"/>
  <c r="G114" i="3" l="1"/>
  <c r="I113" i="3"/>
  <c r="H114" i="3" l="1"/>
  <c r="G115" i="3" l="1"/>
  <c r="I114" i="3"/>
  <c r="H115" i="3" l="1"/>
  <c r="G116" i="3" l="1"/>
  <c r="I115" i="3"/>
  <c r="H116" i="3" l="1"/>
  <c r="G117" i="3" l="1"/>
  <c r="I116" i="3"/>
  <c r="H117" i="3" l="1"/>
  <c r="G118" i="3" l="1"/>
  <c r="I117" i="3"/>
  <c r="H118" i="3" l="1"/>
  <c r="G119" i="3" l="1"/>
  <c r="I118" i="3"/>
  <c r="H119" i="3" l="1"/>
  <c r="G120" i="3" l="1"/>
  <c r="I119" i="3"/>
  <c r="H120" i="3" l="1"/>
  <c r="G121" i="3" l="1"/>
  <c r="I120" i="3"/>
  <c r="H121" i="3" l="1"/>
  <c r="G122" i="3" l="1"/>
  <c r="I121" i="3"/>
  <c r="H122" i="3" l="1"/>
  <c r="G123" i="3" l="1"/>
  <c r="I122" i="3"/>
  <c r="H123" i="3" l="1"/>
  <c r="G124" i="3" l="1"/>
  <c r="I123" i="3"/>
  <c r="H124" i="3" l="1"/>
  <c r="G125" i="3" l="1"/>
  <c r="I124" i="3"/>
  <c r="H125" i="3" l="1"/>
  <c r="G126" i="3" l="1"/>
  <c r="I125" i="3"/>
  <c r="H126" i="3" l="1"/>
  <c r="G127" i="3" l="1"/>
  <c r="I126" i="3"/>
  <c r="H127" i="3" l="1"/>
  <c r="G128" i="3" l="1"/>
  <c r="I127" i="3"/>
  <c r="H128" i="3" l="1"/>
  <c r="G129" i="3" l="1"/>
  <c r="I128" i="3"/>
  <c r="H129" i="3" l="1"/>
  <c r="G130" i="3" l="1"/>
  <c r="I129" i="3"/>
  <c r="H130" i="3" l="1"/>
  <c r="G131" i="3" l="1"/>
  <c r="I130" i="3"/>
  <c r="H131" i="3" l="1"/>
  <c r="G132" i="3" l="1"/>
  <c r="I131" i="3"/>
  <c r="H132" i="3" l="1"/>
  <c r="G133" i="3" l="1"/>
  <c r="I132" i="3"/>
  <c r="H133" i="3" l="1"/>
  <c r="G134" i="3" l="1"/>
  <c r="I133" i="3"/>
  <c r="H134" i="3" l="1"/>
  <c r="G135" i="3" l="1"/>
  <c r="I134" i="3"/>
  <c r="H135" i="3" l="1"/>
  <c r="G136" i="3" l="1"/>
  <c r="I135" i="3"/>
  <c r="H136" i="3" l="1"/>
  <c r="G137" i="3" l="1"/>
  <c r="I136" i="3"/>
  <c r="H137" i="3" l="1"/>
  <c r="G138" i="3" l="1"/>
  <c r="I137" i="3"/>
  <c r="H138" i="3" l="1"/>
  <c r="G139" i="3" l="1"/>
  <c r="I138" i="3"/>
  <c r="H139" i="3" l="1"/>
  <c r="G140" i="3" l="1"/>
  <c r="I139" i="3"/>
  <c r="H140" i="3" l="1"/>
  <c r="G141" i="3" l="1"/>
  <c r="I140" i="3"/>
  <c r="H141" i="3" l="1"/>
  <c r="G142" i="3" l="1"/>
  <c r="I141" i="3"/>
  <c r="H142" i="3" l="1"/>
  <c r="G143" i="3" l="1"/>
  <c r="I142" i="3"/>
  <c r="H143" i="3" l="1"/>
  <c r="G144" i="3" l="1"/>
  <c r="I143" i="3"/>
  <c r="H144" i="3" l="1"/>
  <c r="G145" i="3" l="1"/>
  <c r="I144" i="3"/>
  <c r="H145" i="3" l="1"/>
  <c r="G146" i="3" l="1"/>
  <c r="I145" i="3"/>
  <c r="H146" i="3" l="1"/>
  <c r="G147" i="3" l="1"/>
  <c r="I146" i="3"/>
  <c r="H147" i="3" l="1"/>
  <c r="G148" i="3" l="1"/>
  <c r="I147" i="3"/>
  <c r="H148" i="3" l="1"/>
  <c r="G149" i="3" l="1"/>
  <c r="I148" i="3"/>
  <c r="H149" i="3" l="1"/>
  <c r="G150" i="3" l="1"/>
  <c r="I149" i="3"/>
  <c r="H150" i="3" l="1"/>
  <c r="G151" i="3" l="1"/>
  <c r="I150" i="3"/>
  <c r="H151" i="3" l="1"/>
  <c r="G152" i="3" l="1"/>
  <c r="I151" i="3"/>
  <c r="H152" i="3" l="1"/>
  <c r="G153" i="3" l="1"/>
  <c r="I152" i="3"/>
  <c r="H153" i="3" l="1"/>
  <c r="G154" i="3" l="1"/>
  <c r="I153" i="3"/>
  <c r="H154" i="3" l="1"/>
  <c r="G155" i="3" l="1"/>
  <c r="I154" i="3"/>
  <c r="H155" i="3" l="1"/>
  <c r="G156" i="3" l="1"/>
  <c r="I155" i="3"/>
  <c r="H156" i="3" l="1"/>
  <c r="G157" i="3" l="1"/>
  <c r="I156" i="3"/>
  <c r="H157" i="3" l="1"/>
  <c r="G158" i="3" l="1"/>
  <c r="I157" i="3"/>
  <c r="H158" i="3" l="1"/>
  <c r="G159" i="3" l="1"/>
  <c r="I158" i="3"/>
  <c r="H159" i="3" l="1"/>
  <c r="G160" i="3" l="1"/>
  <c r="I159" i="3"/>
  <c r="H160" i="3" l="1"/>
  <c r="G161" i="3" l="1"/>
  <c r="I160" i="3"/>
  <c r="H161" i="3" l="1"/>
  <c r="G162" i="3" l="1"/>
  <c r="I161" i="3"/>
  <c r="H162" i="3" l="1"/>
  <c r="G163" i="3" l="1"/>
  <c r="I162" i="3"/>
  <c r="H163" i="3" l="1"/>
  <c r="G164" i="3" l="1"/>
  <c r="I163" i="3"/>
  <c r="H164" i="3" l="1"/>
  <c r="G165" i="3" l="1"/>
  <c r="I164" i="3"/>
  <c r="H165" i="3" l="1"/>
  <c r="G166" i="3" l="1"/>
  <c r="I165" i="3"/>
  <c r="H166" i="3" l="1"/>
  <c r="G167" i="3" l="1"/>
  <c r="I166" i="3"/>
  <c r="H167" i="3" l="1"/>
  <c r="G168" i="3" l="1"/>
  <c r="I167" i="3"/>
  <c r="H168" i="3" l="1"/>
  <c r="G169" i="3" l="1"/>
  <c r="I168" i="3"/>
  <c r="H169" i="3" l="1"/>
  <c r="G170" i="3" l="1"/>
  <c r="I169" i="3"/>
  <c r="H170" i="3" l="1"/>
  <c r="G171" i="3" l="1"/>
  <c r="I170" i="3"/>
  <c r="H171" i="3" l="1"/>
  <c r="G172" i="3" l="1"/>
  <c r="I171" i="3"/>
  <c r="H172" i="3" l="1"/>
  <c r="G173" i="3" l="1"/>
  <c r="I172" i="3"/>
  <c r="H173" i="3" l="1"/>
  <c r="G174" i="3" l="1"/>
  <c r="I173" i="3"/>
  <c r="H174" i="3" l="1"/>
  <c r="G175" i="3" l="1"/>
  <c r="I174" i="3"/>
  <c r="H175" i="3" l="1"/>
  <c r="G176" i="3" l="1"/>
  <c r="I175" i="3"/>
  <c r="H176" i="3" l="1"/>
  <c r="G177" i="3" l="1"/>
  <c r="I176" i="3"/>
  <c r="H177" i="3" l="1"/>
  <c r="G178" i="3" l="1"/>
  <c r="I177" i="3"/>
  <c r="H178" i="3" l="1"/>
  <c r="G179" i="3" l="1"/>
  <c r="I178" i="3"/>
  <c r="H179" i="3" l="1"/>
  <c r="G180" i="3" l="1"/>
  <c r="I179" i="3"/>
  <c r="H180" i="3" l="1"/>
  <c r="G181" i="3" l="1"/>
  <c r="I180" i="3"/>
  <c r="H181" i="3" l="1"/>
  <c r="G182" i="3" l="1"/>
  <c r="I181" i="3"/>
  <c r="H182" i="3" l="1"/>
  <c r="G183" i="3" l="1"/>
  <c r="I182" i="3"/>
  <c r="H183" i="3" l="1"/>
  <c r="G184" i="3" l="1"/>
  <c r="I183" i="3"/>
  <c r="H184" i="3" l="1"/>
  <c r="G185" i="3" l="1"/>
  <c r="I184" i="3"/>
  <c r="H185" i="3" l="1"/>
  <c r="G186" i="3" l="1"/>
  <c r="I185" i="3"/>
  <c r="H186" i="3" l="1"/>
  <c r="G187" i="3" l="1"/>
  <c r="I186" i="3"/>
  <c r="H187" i="3" l="1"/>
  <c r="G188" i="3" l="1"/>
  <c r="I187" i="3"/>
  <c r="H188" i="3" l="1"/>
  <c r="G189" i="3" l="1"/>
  <c r="I188" i="3"/>
  <c r="H189" i="3" l="1"/>
  <c r="G190" i="3" l="1"/>
  <c r="I189" i="3"/>
  <c r="H190" i="3" l="1"/>
  <c r="G191" i="3" l="1"/>
  <c r="I190" i="3"/>
  <c r="H191" i="3" l="1"/>
  <c r="G192" i="3" l="1"/>
  <c r="I191" i="3"/>
  <c r="H192" i="3" l="1"/>
  <c r="G193" i="3" l="1"/>
  <c r="I192" i="3"/>
  <c r="H193" i="3" l="1"/>
  <c r="G194" i="3" l="1"/>
  <c r="I193" i="3"/>
  <c r="H194" i="3" l="1"/>
  <c r="G195" i="3" l="1"/>
  <c r="I194" i="3"/>
  <c r="H195" i="3" l="1"/>
  <c r="G196" i="3" l="1"/>
  <c r="I195" i="3"/>
  <c r="H196" i="3" l="1"/>
  <c r="G197" i="3" l="1"/>
  <c r="I196" i="3"/>
  <c r="H197" i="3" l="1"/>
  <c r="G198" i="3" l="1"/>
  <c r="I197" i="3"/>
  <c r="H198" i="3" l="1"/>
  <c r="G199" i="3" l="1"/>
  <c r="I198" i="3"/>
  <c r="H199" i="3" l="1"/>
  <c r="G200" i="3" l="1"/>
  <c r="I199" i="3"/>
  <c r="H200" i="3" l="1"/>
  <c r="G201" i="3" l="1"/>
  <c r="I200" i="3"/>
  <c r="H201" i="3" l="1"/>
  <c r="G202" i="3" l="1"/>
  <c r="I201" i="3"/>
  <c r="H202" i="3" l="1"/>
  <c r="G203" i="3" l="1"/>
  <c r="I202" i="3"/>
  <c r="H203" i="3" l="1"/>
  <c r="G204" i="3" l="1"/>
  <c r="I203" i="3"/>
  <c r="H204" i="3" l="1"/>
  <c r="G205" i="3" l="1"/>
  <c r="I204" i="3"/>
  <c r="H205" i="3" l="1"/>
  <c r="G206" i="3" l="1"/>
  <c r="I205" i="3"/>
  <c r="H206" i="3" l="1"/>
  <c r="G207" i="3" l="1"/>
  <c r="I206" i="3"/>
  <c r="H207" i="3" l="1"/>
  <c r="G208" i="3" l="1"/>
  <c r="I207" i="3"/>
  <c r="H208" i="3" l="1"/>
  <c r="G209" i="3" l="1"/>
  <c r="I208" i="3"/>
  <c r="H209" i="3" l="1"/>
  <c r="G210" i="3" l="1"/>
  <c r="I209" i="3"/>
  <c r="H210" i="3" l="1"/>
  <c r="G211" i="3" l="1"/>
  <c r="I210" i="3"/>
  <c r="H211" i="3" l="1"/>
  <c r="G212" i="3" l="1"/>
  <c r="I211" i="3"/>
  <c r="H212" i="3" l="1"/>
  <c r="G213" i="3" l="1"/>
  <c r="I212" i="3"/>
  <c r="H213" i="3" l="1"/>
  <c r="G214" i="3" l="1"/>
  <c r="I213" i="3"/>
  <c r="H214" i="3" l="1"/>
  <c r="G215" i="3" l="1"/>
  <c r="I214" i="3"/>
  <c r="H215" i="3" l="1"/>
  <c r="G216" i="3" l="1"/>
  <c r="I215" i="3"/>
  <c r="H216" i="3" l="1"/>
  <c r="G217" i="3" l="1"/>
  <c r="I216" i="3"/>
  <c r="H217" i="3" l="1"/>
  <c r="G218" i="3" l="1"/>
  <c r="I217" i="3"/>
  <c r="H218" i="3" l="1"/>
  <c r="G219" i="3" l="1"/>
  <c r="I218" i="3"/>
  <c r="H219" i="3" l="1"/>
  <c r="G220" i="3" l="1"/>
  <c r="I219" i="3"/>
  <c r="H220" i="3" l="1"/>
  <c r="G221" i="3" l="1"/>
  <c r="I220" i="3"/>
  <c r="H221" i="3" l="1"/>
  <c r="G222" i="3" l="1"/>
  <c r="I221" i="3"/>
  <c r="H222" i="3" l="1"/>
  <c r="G223" i="3" l="1"/>
  <c r="I222" i="3"/>
  <c r="H223" i="3" l="1"/>
  <c r="G224" i="3" l="1"/>
  <c r="I223" i="3"/>
  <c r="H224" i="3" l="1"/>
  <c r="G225" i="3" l="1"/>
  <c r="I224" i="3"/>
  <c r="H225" i="3" l="1"/>
  <c r="G226" i="3" l="1"/>
  <c r="I225" i="3"/>
  <c r="H226" i="3" l="1"/>
  <c r="G227" i="3" l="1"/>
  <c r="I226" i="3"/>
  <c r="H227" i="3" l="1"/>
  <c r="G228" i="3" l="1"/>
  <c r="I227" i="3"/>
  <c r="H228" i="3" l="1"/>
  <c r="G229" i="3" l="1"/>
  <c r="I228" i="3"/>
  <c r="H229" i="3" l="1"/>
  <c r="G230" i="3" l="1"/>
  <c r="I229" i="3"/>
  <c r="H230" i="3" l="1"/>
  <c r="G231" i="3" l="1"/>
  <c r="I230" i="3"/>
  <c r="H231" i="3" l="1"/>
  <c r="G232" i="3" l="1"/>
  <c r="I231" i="3"/>
  <c r="H232" i="3" l="1"/>
  <c r="G233" i="3" l="1"/>
  <c r="I232" i="3"/>
  <c r="H233" i="3" l="1"/>
  <c r="G234" i="3" l="1"/>
  <c r="I233" i="3"/>
  <c r="H234" i="3" l="1"/>
  <c r="G235" i="3" l="1"/>
  <c r="I234" i="3"/>
  <c r="H235" i="3" l="1"/>
  <c r="G236" i="3" l="1"/>
  <c r="I235" i="3"/>
  <c r="H236" i="3" l="1"/>
  <c r="G237" i="3" l="1"/>
  <c r="I236" i="3"/>
  <c r="H237" i="3" l="1"/>
  <c r="G238" i="3" l="1"/>
  <c r="I237" i="3"/>
  <c r="H238" i="3" l="1"/>
  <c r="G239" i="3" l="1"/>
  <c r="I238" i="3"/>
  <c r="H239" i="3" l="1"/>
  <c r="G240" i="3" l="1"/>
  <c r="I239" i="3"/>
  <c r="H240" i="3" l="1"/>
  <c r="G241" i="3" l="1"/>
  <c r="I240" i="3"/>
  <c r="H241" i="3" l="1"/>
  <c r="G242" i="3" l="1"/>
  <c r="I241" i="3"/>
  <c r="H242" i="3" l="1"/>
  <c r="G243" i="3" l="1"/>
  <c r="I242" i="3"/>
  <c r="H243" i="3" l="1"/>
  <c r="I243" i="3" s="1"/>
</calcChain>
</file>

<file path=xl/sharedStrings.xml><?xml version="1.0" encoding="utf-8"?>
<sst xmlns="http://schemas.openxmlformats.org/spreadsheetml/2006/main" count="1014" uniqueCount="328">
  <si>
    <t>Start Byte</t>
  </si>
  <si>
    <t>char</t>
  </si>
  <si>
    <t>float</t>
  </si>
  <si>
    <t>Byte Length</t>
  </si>
  <si>
    <t>long</t>
  </si>
  <si>
    <t>string</t>
  </si>
  <si>
    <t>Multiplyer</t>
  </si>
  <si>
    <t>Type</t>
  </si>
  <si>
    <t>End Byte (not inclusive)</t>
  </si>
  <si>
    <t>Zone</t>
  </si>
  <si>
    <t>bool</t>
  </si>
  <si>
    <t>sdkActive</t>
  </si>
  <si>
    <t>placeHolder</t>
  </si>
  <si>
    <t>paused</t>
  </si>
  <si>
    <t>time</t>
  </si>
  <si>
    <t>simualtedTime</t>
  </si>
  <si>
    <t>renderTime</t>
  </si>
  <si>
    <t>buffer</t>
  </si>
  <si>
    <t>int</t>
  </si>
  <si>
    <t>telemetry_plugin_version</t>
  </si>
  <si>
    <t>version_major</t>
  </si>
  <si>
    <t>version_minor</t>
  </si>
  <si>
    <t>game</t>
  </si>
  <si>
    <t>telemetry_version_game_major</t>
  </si>
  <si>
    <t>telemetry_version_game_minor</t>
  </si>
  <si>
    <t>time_abs</t>
  </si>
  <si>
    <t>gears</t>
  </si>
  <si>
    <t>gears_reverse</t>
  </si>
  <si>
    <t>retarderStepCount</t>
  </si>
  <si>
    <t>truckWheelCount</t>
  </si>
  <si>
    <t>selectorCount</t>
  </si>
  <si>
    <t>time_abs_delivery</t>
  </si>
  <si>
    <t>maxTrailerCount</t>
  </si>
  <si>
    <t>unitCount</t>
  </si>
  <si>
    <t>plannedDistanceKM</t>
  </si>
  <si>
    <t>shifterSlot</t>
  </si>
  <si>
    <t>retarderBrake</t>
  </si>
  <si>
    <t>lightsAuxFront</t>
  </si>
  <si>
    <t>lightsAuxRoof</t>
  </si>
  <si>
    <t>truck_wheelSubstance</t>
  </si>
  <si>
    <t>hshifterPosition</t>
  </si>
  <si>
    <t>hshifterBitmask</t>
  </si>
  <si>
    <t>jobDeliveredDeliveryTime</t>
  </si>
  <si>
    <t>jobStartingTime</t>
  </si>
  <si>
    <t>jobFinishedTime</t>
  </si>
  <si>
    <t>buffer_ui</t>
  </si>
  <si>
    <t>restStop</t>
  </si>
  <si>
    <t>gear</t>
  </si>
  <si>
    <t>gearDashboard</t>
  </si>
  <si>
    <t>hshifterResulting</t>
  </si>
  <si>
    <t>jobDeliveredEarnedXp</t>
  </si>
  <si>
    <t>buffer_i</t>
  </si>
  <si>
    <t>scale</t>
  </si>
  <si>
    <t>fuelCapacity</t>
  </si>
  <si>
    <t>fuelWarningFactor</t>
  </si>
  <si>
    <t>adBlueCapacity</t>
  </si>
  <si>
    <t>adBlueWarningFactor</t>
  </si>
  <si>
    <t>airPressureWarning</t>
  </si>
  <si>
    <t>airPressureEmergency</t>
  </si>
  <si>
    <t>oilPressureWarning</t>
  </si>
  <si>
    <t>waterTemperatureWarning</t>
  </si>
  <si>
    <t>batteryVoltageWarning</t>
  </si>
  <si>
    <t>engineRpmMax</t>
  </si>
  <si>
    <t>gearDifferential</t>
  </si>
  <si>
    <t>cargoMass</t>
  </si>
  <si>
    <t>unitMass</t>
  </si>
  <si>
    <t>speed</t>
  </si>
  <si>
    <t>engineRpm</t>
  </si>
  <si>
    <t>userSteer</t>
  </si>
  <si>
    <t>userThrottle</t>
  </si>
  <si>
    <t>userBrake</t>
  </si>
  <si>
    <t>userClutch</t>
  </si>
  <si>
    <t>gameSteer</t>
  </si>
  <si>
    <t>gameThrottle</t>
  </si>
  <si>
    <t>gameBrake</t>
  </si>
  <si>
    <t>gameClutch</t>
  </si>
  <si>
    <t>cruiseControlSpeed</t>
  </si>
  <si>
    <t>airPressure</t>
  </si>
  <si>
    <t>brakeTemperature</t>
  </si>
  <si>
    <t>fuel</t>
  </si>
  <si>
    <t>fuelAvgConsumption</t>
  </si>
  <si>
    <t>fuelRange</t>
  </si>
  <si>
    <t>adBlue</t>
  </si>
  <si>
    <t>oilPressure</t>
  </si>
  <si>
    <t>oilTemperature</t>
  </si>
  <si>
    <t>waterTemperature</t>
  </si>
  <si>
    <t>batteryVoltage</t>
  </si>
  <si>
    <t>lightsDashboard</t>
  </si>
  <si>
    <t>wearEngine</t>
  </si>
  <si>
    <t>wearTransmission</t>
  </si>
  <si>
    <t>wearCabin</t>
  </si>
  <si>
    <t>wearChassis</t>
  </si>
  <si>
    <t>wearWheels</t>
  </si>
  <si>
    <t>truckOdometer</t>
  </si>
  <si>
    <t>routeDistance</t>
  </si>
  <si>
    <t>routeTime</t>
  </si>
  <si>
    <t>speedLimit</t>
  </si>
  <si>
    <t>jobDeliveredCargoDamage</t>
  </si>
  <si>
    <t>jobDeliveredDistanceKm</t>
  </si>
  <si>
    <t>refuelAmount</t>
  </si>
  <si>
    <t>cargoDamage</t>
  </si>
  <si>
    <t>truckWheelRadius</t>
  </si>
  <si>
    <t>gearRatiosForward</t>
  </si>
  <si>
    <t>gearRatiosReverse</t>
  </si>
  <si>
    <t>truckWheelSuspensionDeflection</t>
  </si>
  <si>
    <t>truckWheelVelocity</t>
  </si>
  <si>
    <t>truckWheelSteering</t>
  </si>
  <si>
    <t>truckWheelRotation</t>
  </si>
  <si>
    <t>truckWheelLift</t>
  </si>
  <si>
    <t>truckWheelLiftOffset</t>
  </si>
  <si>
    <t>buffer_f</t>
  </si>
  <si>
    <t>differentialLock</t>
  </si>
  <si>
    <t>liftAxle</t>
  </si>
  <si>
    <t>liftAxleIndicator</t>
  </si>
  <si>
    <t>trailerLiftAxle</t>
  </si>
  <si>
    <t>trailerLiftAxleIndicator</t>
  </si>
  <si>
    <t>jobDeliveredAutoParkUsed</t>
  </si>
  <si>
    <t>jobDeliveredAutoloadUsed</t>
  </si>
  <si>
    <t>parkBrake</t>
  </si>
  <si>
    <t>motorBrake</t>
  </si>
  <si>
    <t>fuelWarning</t>
  </si>
  <si>
    <t>adBlueWarning</t>
  </si>
  <si>
    <t>electricEnabled</t>
  </si>
  <si>
    <t>engineEnabled</t>
  </si>
  <si>
    <t>wipers</t>
  </si>
  <si>
    <t>blinkerLeftActive</t>
  </si>
  <si>
    <t>blinkerRightActive</t>
  </si>
  <si>
    <t>blinkerLeftOn</t>
  </si>
  <si>
    <t>blinkerRightOn</t>
  </si>
  <si>
    <t>lightsParking</t>
  </si>
  <si>
    <t>lightsBeamLow</t>
  </si>
  <si>
    <t>lightsBeamHigh</t>
  </si>
  <si>
    <t>lightsBeacon</t>
  </si>
  <si>
    <t>lightsBrake</t>
  </si>
  <si>
    <t>lightsReverse</t>
  </si>
  <si>
    <t>lightsHazard</t>
  </si>
  <si>
    <t>truck_wheelOnGround</t>
  </si>
  <si>
    <t>shifterToggle</t>
  </si>
  <si>
    <t>buffer_b</t>
  </si>
  <si>
    <t>cruiseControl</t>
  </si>
  <si>
    <t>truckWheelSteerable</t>
  </si>
  <si>
    <t>truckWheelSimulated</t>
  </si>
  <si>
    <t>truckWheelPowered</t>
  </si>
  <si>
    <t>truckWheelLiftable</t>
  </si>
  <si>
    <t>isCargoLoaded</t>
  </si>
  <si>
    <t>specialJob</t>
  </si>
  <si>
    <t>cabinPositionX</t>
  </si>
  <si>
    <t>cabinPositionY</t>
  </si>
  <si>
    <t>cabinPositionZ</t>
  </si>
  <si>
    <t>headPositionX</t>
  </si>
  <si>
    <t>headPositionY</t>
  </si>
  <si>
    <t>headPositionZ</t>
  </si>
  <si>
    <t>truckHookPositionX</t>
  </si>
  <si>
    <t>truckHookPositionY</t>
  </si>
  <si>
    <t>truckHookPositionZ</t>
  </si>
  <si>
    <t>lv_accelerationX</t>
  </si>
  <si>
    <t>lv_accelerationY</t>
  </si>
  <si>
    <t>lv_accelerationZ</t>
  </si>
  <si>
    <t>av_accelerationX</t>
  </si>
  <si>
    <t>av_accelerationY</t>
  </si>
  <si>
    <t>av_accelerationZ</t>
  </si>
  <si>
    <t>accelerationX</t>
  </si>
  <si>
    <t>accelerationY</t>
  </si>
  <si>
    <t>accelerationZ</t>
  </si>
  <si>
    <t>aa_accelerationX</t>
  </si>
  <si>
    <t>aa_accelerationY</t>
  </si>
  <si>
    <t>aa_accelerationZ</t>
  </si>
  <si>
    <t>cabinAVX</t>
  </si>
  <si>
    <t>cabinAVY</t>
  </si>
  <si>
    <t>cabinAVZ</t>
  </si>
  <si>
    <t>cabinAAX</t>
  </si>
  <si>
    <t>cabinAAY</t>
  </si>
  <si>
    <t>cabinAAZ</t>
  </si>
  <si>
    <t>truckWheelPositionX</t>
  </si>
  <si>
    <t>truckWheelPositionY</t>
  </si>
  <si>
    <t>truckWheelPositionZ</t>
  </si>
  <si>
    <t>buffer_fv</t>
  </si>
  <si>
    <t>buffer_fp</t>
  </si>
  <si>
    <t>buffer_dp</t>
  </si>
  <si>
    <t>double</t>
  </si>
  <si>
    <t>STRING_SIZE</t>
  </si>
  <si>
    <t>buffer_s</t>
  </si>
  <si>
    <t>jobIncome</t>
  </si>
  <si>
    <t>buffer_ull</t>
  </si>
  <si>
    <t>buffer_ll</t>
  </si>
  <si>
    <t>buffer_special</t>
  </si>
  <si>
    <t>scsTrailer_t</t>
  </si>
  <si>
    <t>truckBrandId</t>
  </si>
  <si>
    <t>truckBrand</t>
  </si>
  <si>
    <t>truckId</t>
  </si>
  <si>
    <t>truckName</t>
  </si>
  <si>
    <t>cargoId</t>
  </si>
  <si>
    <t>cargo</t>
  </si>
  <si>
    <t>cityDstId</t>
  </si>
  <si>
    <t>cityDst</t>
  </si>
  <si>
    <t>compDstId</t>
  </si>
  <si>
    <t>compDst</t>
  </si>
  <si>
    <t>citySrcId</t>
  </si>
  <si>
    <t>citySrc</t>
  </si>
  <si>
    <t>compSrcId</t>
  </si>
  <si>
    <t>compSrc</t>
  </si>
  <si>
    <t>shifterType</t>
  </si>
  <si>
    <t>truckLicensePlate</t>
  </si>
  <si>
    <t>truckLicensePlateCountryId</t>
  </si>
  <si>
    <t>truckLicensePlateCountry</t>
  </si>
  <si>
    <t>jobMarket</t>
  </si>
  <si>
    <t>fineOffence</t>
  </si>
  <si>
    <t>ferrySourceName</t>
  </si>
  <si>
    <t>ferryTargetName</t>
  </si>
  <si>
    <t>ferrySourceId</t>
  </si>
  <si>
    <t>ferryTargetId</t>
  </si>
  <si>
    <t>trainSourceName</t>
  </si>
  <si>
    <t>trainTargetName</t>
  </si>
  <si>
    <t>trainSourceId</t>
  </si>
  <si>
    <t>trainTargetId</t>
  </si>
  <si>
    <t>cabinOffsetX</t>
  </si>
  <si>
    <t>cabinOffsetY</t>
  </si>
  <si>
    <t>cabinOffsetZ</t>
  </si>
  <si>
    <t>cabinOffsetRotationX</t>
  </si>
  <si>
    <t>cabinOffsetRotationY</t>
  </si>
  <si>
    <t>cabinOffsetRotationZ</t>
  </si>
  <si>
    <t>headOffsetX</t>
  </si>
  <si>
    <t>headOffsetY</t>
  </si>
  <si>
    <t>headOffsetZ</t>
  </si>
  <si>
    <t>headOffsetRotationX</t>
  </si>
  <si>
    <t>headOffsetRotationY</t>
  </si>
  <si>
    <t>headOffsetRotationZ</t>
  </si>
  <si>
    <t>jobCancelledPenalty</t>
  </si>
  <si>
    <t>jobDeliveredRevenue</t>
  </si>
  <si>
    <t>fineAmount</t>
  </si>
  <si>
    <t>tollgatePayAmount</t>
  </si>
  <si>
    <t>ferryPayAmount</t>
  </si>
  <si>
    <t>trainPayAmount</t>
  </si>
  <si>
    <t>wheelSubstance</t>
  </si>
  <si>
    <t>wheelCount</t>
  </si>
  <si>
    <t>Name</t>
  </si>
  <si>
    <t>wheelSteerable</t>
  </si>
  <si>
    <t>wheelSimulated</t>
  </si>
  <si>
    <t>wheelPowered</t>
  </si>
  <si>
    <t>wheelLiftable</t>
  </si>
  <si>
    <t>wheelOnGround</t>
  </si>
  <si>
    <t>attached</t>
  </si>
  <si>
    <t>wheelSuspensionDeflection</t>
  </si>
  <si>
    <t>wheelVelocity</t>
  </si>
  <si>
    <t>wheelSteering</t>
  </si>
  <si>
    <t>wheelRotation</t>
  </si>
  <si>
    <t>wheelLift</t>
  </si>
  <si>
    <t>wheelLiftOffset</t>
  </si>
  <si>
    <t>wheelRadius</t>
  </si>
  <si>
    <t>linearVelocityX</t>
  </si>
  <si>
    <t>linearVelocityY</t>
  </si>
  <si>
    <t>linearVelocityZ</t>
  </si>
  <si>
    <t>angularVelocityX</t>
  </si>
  <si>
    <t>angularVelocityY</t>
  </si>
  <si>
    <t>angularVelocityZ</t>
  </si>
  <si>
    <t>linearAccelerationX</t>
  </si>
  <si>
    <t>linearAccelerationY</t>
  </si>
  <si>
    <t>linearAccelerationZ</t>
  </si>
  <si>
    <t>angularAccelerationX</t>
  </si>
  <si>
    <t>angularAccelerationY</t>
  </si>
  <si>
    <t>angularAccelerationZ</t>
  </si>
  <si>
    <t>hookPositionX</t>
  </si>
  <si>
    <t>hookPositionY</t>
  </si>
  <si>
    <t>hookPositionZ</t>
  </si>
  <si>
    <t>wheelPositionX</t>
  </si>
  <si>
    <t>wheelPositionY</t>
  </si>
  <si>
    <t>wheelPositionZ</t>
  </si>
  <si>
    <t>worldX</t>
  </si>
  <si>
    <t>worldY</t>
  </si>
  <si>
    <t>worldZ</t>
  </si>
  <si>
    <t>rotationX</t>
  </si>
  <si>
    <t>rotationY</t>
  </si>
  <si>
    <t>rotationZ</t>
  </si>
  <si>
    <t>id</t>
  </si>
  <si>
    <t>cargoAccessoryId</t>
  </si>
  <si>
    <t>bodyType</t>
  </si>
  <si>
    <t>brandId</t>
  </si>
  <si>
    <t>brand</t>
  </si>
  <si>
    <t>name</t>
  </si>
  <si>
    <t>chainType</t>
  </si>
  <si>
    <t>licensePlate</t>
  </si>
  <si>
    <t>licensePlateCountry</t>
  </si>
  <si>
    <t>licensePlateCountryId</t>
  </si>
  <si>
    <t>Assumptions</t>
  </si>
  <si>
    <t>SUBSTANCE_SIZE</t>
  </si>
  <si>
    <t>End Byte (Inclusive)</t>
  </si>
  <si>
    <t>Owner</t>
  </si>
  <si>
    <t>Game</t>
  </si>
  <si>
    <t>Version</t>
  </si>
  <si>
    <t>Truck</t>
  </si>
  <si>
    <t>Job</t>
  </si>
  <si>
    <t>Cargo</t>
  </si>
  <si>
    <t>Motor</t>
  </si>
  <si>
    <t>Sub</t>
  </si>
  <si>
    <t>Gearbox</t>
  </si>
  <si>
    <t>Navigation</t>
  </si>
  <si>
    <t>Event</t>
  </si>
  <si>
    <t>TrailerValue</t>
  </si>
  <si>
    <t>Wheels</t>
  </si>
  <si>
    <t>Lights</t>
  </si>
  <si>
    <t>Capacity</t>
  </si>
  <si>
    <t>Warning</t>
  </si>
  <si>
    <t>Current</t>
  </si>
  <si>
    <t>Control</t>
  </si>
  <si>
    <t>Damage</t>
  </si>
  <si>
    <t>Position</t>
  </si>
  <si>
    <t>GPS</t>
  </si>
  <si>
    <t>Standalone</t>
  </si>
  <si>
    <t>Combines</t>
  </si>
  <si>
    <t>ValueName</t>
  </si>
  <si>
    <t>StartByte</t>
  </si>
  <si>
    <t>EndByte(notinclusive)</t>
  </si>
  <si>
    <t>EndByte(Inclusive)</t>
  </si>
  <si>
    <t>coordinateX</t>
  </si>
  <si>
    <t>coordinateY</t>
  </si>
  <si>
    <t>coordinateZ</t>
  </si>
  <si>
    <t>onJob</t>
  </si>
  <si>
    <t>jobFinished</t>
  </si>
  <si>
    <t>jobCancelled</t>
  </si>
  <si>
    <t>jobDelivered</t>
  </si>
  <si>
    <t>fined</t>
  </si>
  <si>
    <t>tollgate</t>
  </si>
  <si>
    <t>ferry</t>
  </si>
  <si>
    <t>train</t>
  </si>
  <si>
    <t>refuel</t>
  </si>
  <si>
    <t>refuelPayed</t>
  </si>
  <si>
    <t>substance(STRING_SIZE*25)</t>
  </si>
  <si>
    <t>scsTrailer_t(scsTrailer_s*10)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</si>
</sst>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0"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750225-3589-47DA-8DC7-B2A321877DDA}" name="Table1" displayName="Table1" ref="A1:K243" totalsRowShown="0" dataDxfId="19">
  <autoFilter ref="A1:K243" xr:uid="{72750225-3589-47DA-8DC7-B2A321877DDA}"/>
  <tableColumns count="11">
    <tableColumn id="1" xr3:uid="{448CF5B2-7FFA-414E-9B29-14665604EDEF}" name="Zone" dataDxfId="18"/>
    <tableColumn id="9" xr3:uid="{2FB5622F-FEF7-4B63-9F95-75123FB61201}" name="Owner" dataDxfId="3"/>
    <tableColumn id="10" xr3:uid="{E6FC749F-9978-4B94-8B4C-3F225304E635}" name="Sub" dataDxfId="2"/>
    <tableColumn id="2" xr3:uid="{D369ABBD-2111-4C90-80CF-19244355FACB}" name="Type" dataDxfId="17"/>
    <tableColumn id="3" xr3:uid="{439E040F-1F8A-41F1-B5AC-9EA0A3D9AFE6}" name="ValueName" dataDxfId="16"/>
    <tableColumn id="4" xr3:uid="{F16F48BD-F4FE-4282-99BA-DEFC7734FC55}" name="Multiplyer" dataDxfId="15"/>
    <tableColumn id="5" xr3:uid="{073EB626-6477-4A15-B0A2-0AAE2DAC7ED0}" name="StartByte" dataDxfId="14">
      <calculatedColumnFormula>H1</calculatedColumnFormula>
    </tableColumn>
    <tableColumn id="6" xr3:uid="{4530F14D-30A0-4337-A521-705B91C91657}" name="EndByte(notinclusive)" dataDxfId="13">
      <calculatedColumnFormula>G2+(VLOOKUP(D2,Data!$A$2:$B$20,2,FALSE)*F2)</calculatedColumnFormula>
    </tableColumn>
    <tableColumn id="7" xr3:uid="{5EC40BF5-5D33-40FF-B287-945967E86AE7}" name="EndByte(Inclusive)" dataDxfId="12">
      <calculatedColumnFormula>Table1[[#This Row],[EndByte(notinclusive)]]-1</calculatedColumnFormula>
    </tableColumn>
    <tableColumn id="8" xr3:uid="{6C277A57-8018-4D76-BECE-7B9027E9B8C2}" name="Standalone" dataDxfId="1">
      <calculatedColumnFormula>CHAR(34) &amp;Table1[[#This Row],[ValueName]]&amp;CHAR(34) &amp;": { " &amp; CHAR(34) &amp; "Type" &amp; CHAR(34) &amp;": " &amp;CHAR(34) &amp;Table1[[#This Row],[Type]]&amp;CHAR(34) &amp;", " &amp; CHAR(34) &amp; "Value" &amp;CHAR(34) &amp; ": " &amp; CHAR(34) &amp; CHAR(34) &amp; ", " &amp; CHAR(34) &amp;"Offset" &amp; CHAR(34) &amp; ": " &amp; Table1[[#This Row],[StartByte]] &amp; ", " &amp; CHAR(34) &amp; "OffsetEnd" &amp; CHAR(34) &amp;": " &amp; Table1[[#This Row],[EndByte(notinclusive)]]&amp; "}"</calculatedColumnFormula>
    </tableColumn>
    <tableColumn id="11" xr3:uid="{8D67A132-6901-42A9-A04D-CCB454724DC4}" name="Combines" dataDxfId="0">
      <calculatedColumnFormula>"{ " &amp; IF(ISBLANK(Table1[[#This Row],[Sub]]),CHAR(34) &amp; Table1[[#This Row],[Owner]] &amp; CHAR(34) &amp; ": { " &amp;Table1[[#This Row],[Standalone]]&amp;"}}",CHAR(34) &amp;Table1[[#This Row],[Owner]] &amp; CHAR(34) &amp; ": { " &amp;CHAR(34) &amp; Table1[[#This Row],[Sub]] &amp;CHAR(34) &amp; ": { " &amp;Table1[[#This Row],[Standalone]] &amp; "}}}")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7279DA-056F-4DCE-A120-629EA1FEEEA5}" name="Table2" displayName="Table2" ref="A1:G54" totalsRowShown="0" dataDxfId="11">
  <autoFilter ref="A1:G54" xr:uid="{797279DA-056F-4DCE-A120-629EA1FEEEA5}"/>
  <tableColumns count="7">
    <tableColumn id="1" xr3:uid="{CF7FF55F-0E2E-4DF0-AE1F-ACD4B7364A10}" name="Zone" dataDxfId="10"/>
    <tableColumn id="2" xr3:uid="{2418EE95-3361-40CC-9104-880D5B8A0E66}" name="Type" dataDxfId="9"/>
    <tableColumn id="3" xr3:uid="{E4BA2270-567C-4E49-AD40-27A850004868}" name="Name" dataDxfId="8"/>
    <tableColumn id="4" xr3:uid="{0E83DF2A-A098-4670-8464-6234F22D8A78}" name="Multiplyer" dataDxfId="7"/>
    <tableColumn id="5" xr3:uid="{73671D14-ED00-4BA0-BC08-67B4F172D6C8}" name="Start Byte" dataDxfId="6">
      <calculatedColumnFormula>F1</calculatedColumnFormula>
    </tableColumn>
    <tableColumn id="6" xr3:uid="{357E6C32-4FC7-4DBC-9084-406090CCC2A3}" name="End Byte (not inclusive)" dataDxfId="5">
      <calculatedColumnFormula>E2+(VLOOKUP(B2,Data!$A$2:$B$20,2,FALSE)*D2)</calculatedColumnFormula>
    </tableColumn>
    <tableColumn id="7" xr3:uid="{E6FA8BC1-FFF6-4F72-A04E-2F5275A10D8B}" name="End Byte (Inclusive)" dataDxfId="4">
      <calculatedColumnFormula>Table2[[#This Row],[End Byte (not inclusive)]]-1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B2C2-4703-4935-A6AE-70117B125504}">
  <dimension ref="A1:E8"/>
  <sheetViews>
    <sheetView workbookViewId="0">
      <selection activeCell="E5" sqref="E5"/>
    </sheetView>
  </sheetViews>
  <sheetFormatPr defaultRowHeight="14.4" x14ac:dyDescent="0.3"/>
  <cols>
    <col min="4" max="4" width="15.21875" bestFit="1" customWidth="1"/>
  </cols>
  <sheetData>
    <row r="1" spans="1:5" x14ac:dyDescent="0.3">
      <c r="A1" s="5" t="s">
        <v>3</v>
      </c>
      <c r="B1" s="5"/>
      <c r="C1" s="3"/>
      <c r="D1" s="5" t="s">
        <v>283</v>
      </c>
      <c r="E1" s="5"/>
    </row>
    <row r="2" spans="1:5" x14ac:dyDescent="0.3">
      <c r="A2" t="s">
        <v>2</v>
      </c>
      <c r="B2">
        <v>4</v>
      </c>
      <c r="D2" t="s">
        <v>180</v>
      </c>
      <c r="E2">
        <v>64</v>
      </c>
    </row>
    <row r="3" spans="1:5" x14ac:dyDescent="0.3">
      <c r="A3" t="s">
        <v>1</v>
      </c>
      <c r="B3">
        <v>1</v>
      </c>
      <c r="D3" t="s">
        <v>186</v>
      </c>
      <c r="E3">
        <v>10</v>
      </c>
    </row>
    <row r="4" spans="1:5" x14ac:dyDescent="0.3">
      <c r="A4" t="s">
        <v>4</v>
      </c>
      <c r="B4">
        <v>8</v>
      </c>
      <c r="D4" t="s">
        <v>284</v>
      </c>
      <c r="E4">
        <v>25</v>
      </c>
    </row>
    <row r="5" spans="1:5" x14ac:dyDescent="0.3">
      <c r="A5" t="s">
        <v>5</v>
      </c>
      <c r="B5">
        <v>64</v>
      </c>
    </row>
    <row r="6" spans="1:5" x14ac:dyDescent="0.3">
      <c r="A6" t="s">
        <v>10</v>
      </c>
      <c r="B6">
        <v>1</v>
      </c>
    </row>
    <row r="7" spans="1:5" x14ac:dyDescent="0.3">
      <c r="A7" t="s">
        <v>18</v>
      </c>
      <c r="B7">
        <v>4</v>
      </c>
    </row>
    <row r="8" spans="1:5" x14ac:dyDescent="0.3">
      <c r="A8" t="s">
        <v>179</v>
      </c>
      <c r="B8">
        <v>8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B68A-9745-470E-9C7A-CFB9217E7ADE}">
  <dimension ref="A1:K243"/>
  <sheetViews>
    <sheetView tabSelected="1" topLeftCell="A224" workbookViewId="0">
      <selection activeCell="G240" sqref="G240"/>
    </sheetView>
  </sheetViews>
  <sheetFormatPr defaultRowHeight="14.4" x14ac:dyDescent="0.3"/>
  <cols>
    <col min="1" max="1" width="8.88671875" style="4"/>
    <col min="2" max="2" width="11" style="4" bestFit="1" customWidth="1"/>
    <col min="4" max="4" width="27.44140625" customWidth="1"/>
    <col min="5" max="5" width="28.21875" bestFit="1" customWidth="1"/>
    <col min="6" max="6" width="10.88671875" customWidth="1"/>
    <col min="7" max="7" width="21.6640625" customWidth="1"/>
    <col min="8" max="9" width="20" bestFit="1" customWidth="1"/>
    <col min="10" max="10" width="76.109375" bestFit="1" customWidth="1"/>
    <col min="11" max="11" width="145.44140625" bestFit="1" customWidth="1"/>
  </cols>
  <sheetData>
    <row r="1" spans="1:11" x14ac:dyDescent="0.3">
      <c r="A1" s="4" t="s">
        <v>9</v>
      </c>
      <c r="B1" s="4" t="s">
        <v>286</v>
      </c>
      <c r="C1" s="4" t="s">
        <v>293</v>
      </c>
      <c r="D1" t="s">
        <v>7</v>
      </c>
      <c r="E1" t="s">
        <v>309</v>
      </c>
      <c r="F1" t="s">
        <v>6</v>
      </c>
      <c r="G1" t="s">
        <v>310</v>
      </c>
      <c r="H1" t="s">
        <v>311</v>
      </c>
      <c r="I1" t="s">
        <v>312</v>
      </c>
      <c r="J1" t="s">
        <v>307</v>
      </c>
      <c r="K1" t="s">
        <v>308</v>
      </c>
    </row>
    <row r="2" spans="1:11" x14ac:dyDescent="0.3">
      <c r="A2" s="4">
        <v>1</v>
      </c>
      <c r="B2" s="4" t="s">
        <v>287</v>
      </c>
      <c r="C2" s="4"/>
      <c r="D2" s="1" t="s">
        <v>10</v>
      </c>
      <c r="E2" s="1" t="s">
        <v>11</v>
      </c>
      <c r="F2" s="1">
        <v>1</v>
      </c>
      <c r="G2" s="1">
        <v>0</v>
      </c>
      <c r="H2" s="1">
        <f>G2+(VLOOKUP(D2,Data!$A$2:$B$20,2,FALSE)*F2)</f>
        <v>1</v>
      </c>
      <c r="I2" s="1">
        <f>Table1[[#This Row],[EndByte(notinclusive)]]-1</f>
        <v>0</v>
      </c>
      <c r="J2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"sdkActive":{"Type":"bool","Value":"","Offset":0,"OffsetEnd":1}</v>
      </c>
      <c r="K2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{"Game":{"sdkActive":{"Type":"bool","Value":"","Offset":0,"OffsetEnd":1}}}</v>
      </c>
    </row>
    <row r="3" spans="1:11" x14ac:dyDescent="0.3">
      <c r="A3" s="4">
        <v>1</v>
      </c>
      <c r="B3" s="4" t="s">
        <v>287</v>
      </c>
      <c r="C3" s="4"/>
      <c r="D3" s="1" t="s">
        <v>1</v>
      </c>
      <c r="E3" s="1" t="s">
        <v>12</v>
      </c>
      <c r="F3" s="1">
        <v>3</v>
      </c>
      <c r="G3" s="1">
        <f>H2</f>
        <v>1</v>
      </c>
      <c r="H3" s="1">
        <f>G3+(VLOOKUP(D3,Data!$A$2:$B$20,2,FALSE)*F3)</f>
        <v>4</v>
      </c>
      <c r="I3" s="1">
        <f>Table1[[#This Row],[EndByte(notinclusive)]]-1</f>
        <v>3</v>
      </c>
      <c r="J3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"placeHolder":{"Type":"char","Value":"","Offset":1,"OffsetEnd":4}</v>
      </c>
      <c r="K3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{"Game":{"placeHolder":{"Type":"char","Value":"","Offset":1,"OffsetEnd":4}}}</v>
      </c>
    </row>
    <row r="4" spans="1:11" x14ac:dyDescent="0.3">
      <c r="A4" s="4">
        <v>1</v>
      </c>
      <c r="B4" s="4" t="s">
        <v>287</v>
      </c>
      <c r="C4" s="4"/>
      <c r="D4" s="1" t="s">
        <v>10</v>
      </c>
      <c r="E4" s="1" t="s">
        <v>13</v>
      </c>
      <c r="F4" s="1">
        <v>1</v>
      </c>
      <c r="G4" s="1">
        <f t="shared" ref="G4:G67" si="0">H3</f>
        <v>4</v>
      </c>
      <c r="H4" s="1">
        <f>G4+(VLOOKUP(D4,Data!$A$2:$B$20,2,FALSE)*F4)</f>
        <v>5</v>
      </c>
      <c r="I4" s="1">
        <f>Table1[[#This Row],[EndByte(notinclusive)]]-1</f>
        <v>4</v>
      </c>
      <c r="J4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"paused":{"Type":"bool","Value":"","Offset":4,"OffsetEnd":5}</v>
      </c>
      <c r="K4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{"Game":{"paused":{"Type":"bool","Value":"","Offset":4,"OffsetEnd":5}}}</v>
      </c>
    </row>
    <row r="5" spans="1:11" x14ac:dyDescent="0.3">
      <c r="A5" s="4">
        <v>1</v>
      </c>
      <c r="B5" s="4" t="s">
        <v>287</v>
      </c>
      <c r="C5" s="4"/>
      <c r="D5" s="1" t="s">
        <v>1</v>
      </c>
      <c r="E5" s="1" t="s">
        <v>12</v>
      </c>
      <c r="F5" s="1">
        <v>3</v>
      </c>
      <c r="G5" s="1">
        <f t="shared" si="0"/>
        <v>5</v>
      </c>
      <c r="H5" s="1">
        <f>G5+(VLOOKUP(D5,Data!$A$2:$B$20,2,FALSE)*F5)</f>
        <v>8</v>
      </c>
      <c r="I5" s="1">
        <f>Table1[[#This Row],[EndByte(notinclusive)]]-1</f>
        <v>7</v>
      </c>
      <c r="J5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"placeHolder":{"Type":"char","Value":"","Offset":5,"OffsetEnd":8}</v>
      </c>
      <c r="K5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{"Game":{"placeHolder":{"Type":"char","Value":"","Offset":5,"OffsetEnd":8}}}</v>
      </c>
    </row>
    <row r="6" spans="1:11" x14ac:dyDescent="0.3">
      <c r="A6" s="4">
        <v>1</v>
      </c>
      <c r="B6" s="4" t="s">
        <v>287</v>
      </c>
      <c r="C6" s="4"/>
      <c r="D6" s="1" t="s">
        <v>4</v>
      </c>
      <c r="E6" s="1" t="s">
        <v>14</v>
      </c>
      <c r="F6" s="1">
        <v>1</v>
      </c>
      <c r="G6" s="1">
        <f t="shared" si="0"/>
        <v>8</v>
      </c>
      <c r="H6" s="1">
        <f>G6+(VLOOKUP(D6,Data!$A$2:$B$20,2,FALSE)*F6)</f>
        <v>16</v>
      </c>
      <c r="I6" s="1">
        <f>Table1[[#This Row],[EndByte(notinclusive)]]-1</f>
        <v>15</v>
      </c>
      <c r="J6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"time":{"Type":"long","Value":"","Offset":8,"OffsetEnd":16}</v>
      </c>
      <c r="K6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{"Game":{"time":{"Type":"long","Value":"","Offset":8,"OffsetEnd":16}}}</v>
      </c>
    </row>
    <row r="7" spans="1:11" x14ac:dyDescent="0.3">
      <c r="A7" s="4">
        <v>1</v>
      </c>
      <c r="B7" s="4" t="s">
        <v>287</v>
      </c>
      <c r="C7" s="4"/>
      <c r="D7" s="1" t="s">
        <v>4</v>
      </c>
      <c r="E7" s="1" t="s">
        <v>15</v>
      </c>
      <c r="F7" s="1">
        <v>1</v>
      </c>
      <c r="G7" s="1">
        <f t="shared" si="0"/>
        <v>16</v>
      </c>
      <c r="H7" s="1">
        <f>G7+(VLOOKUP(D7,Data!$A$2:$B$20,2,FALSE)*F7)</f>
        <v>24</v>
      </c>
      <c r="I7" s="1">
        <f>Table1[[#This Row],[EndByte(notinclusive)]]-1</f>
        <v>23</v>
      </c>
      <c r="J7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"simualtedTime":{"Type":"long","Value":"","Offset":16,"OffsetEnd":24}</v>
      </c>
      <c r="K7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{"Game":{"simualtedTime":{"Type":"long","Value":"","Offset":16,"OffsetEnd":24}}}</v>
      </c>
    </row>
    <row r="8" spans="1:11" x14ac:dyDescent="0.3">
      <c r="A8" s="4">
        <v>1</v>
      </c>
      <c r="B8" s="4" t="s">
        <v>287</v>
      </c>
      <c r="C8" s="4"/>
      <c r="D8" s="1" t="s">
        <v>4</v>
      </c>
      <c r="E8" s="1" t="s">
        <v>16</v>
      </c>
      <c r="F8" s="1">
        <v>1</v>
      </c>
      <c r="G8" s="1">
        <f t="shared" si="0"/>
        <v>24</v>
      </c>
      <c r="H8" s="1">
        <f>G8+(VLOOKUP(D8,Data!$A$2:$B$20,2,FALSE)*F8)</f>
        <v>32</v>
      </c>
      <c r="I8" s="1">
        <f>Table1[[#This Row],[EndByte(notinclusive)]]-1</f>
        <v>31</v>
      </c>
      <c r="J8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"renderTime":{"Type":"long","Value":"","Offset":24,"OffsetEnd":32}</v>
      </c>
      <c r="K8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{"Game":{"renderTime":{"Type":"long","Value":"","Offset":24,"OffsetEnd":32}}}</v>
      </c>
    </row>
    <row r="9" spans="1:11" x14ac:dyDescent="0.3">
      <c r="A9" s="4">
        <v>1</v>
      </c>
      <c r="B9" s="4" t="s">
        <v>287</v>
      </c>
      <c r="C9" s="4"/>
      <c r="D9" s="1" t="s">
        <v>1</v>
      </c>
      <c r="E9" s="1" t="s">
        <v>17</v>
      </c>
      <c r="F9" s="1">
        <v>8</v>
      </c>
      <c r="G9" s="1">
        <f t="shared" si="0"/>
        <v>32</v>
      </c>
      <c r="H9" s="1">
        <f>G9+(VLOOKUP(D9,Data!$A$2:$B$20,2,FALSE)*F9)</f>
        <v>40</v>
      </c>
      <c r="I9" s="1">
        <f>Table1[[#This Row],[EndByte(notinclusive)]]-1</f>
        <v>39</v>
      </c>
      <c r="J9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"buffer":{"Type":"char","Value":"","Offset":32,"OffsetEnd":40}</v>
      </c>
      <c r="K9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{"Game":{"buffer":{"Type":"char","Value":"","Offset":32,"OffsetEnd":40}}}</v>
      </c>
    </row>
    <row r="10" spans="1:11" x14ac:dyDescent="0.3">
      <c r="A10" s="4">
        <v>2</v>
      </c>
      <c r="B10" s="4" t="s">
        <v>287</v>
      </c>
      <c r="C10" s="4" t="s">
        <v>288</v>
      </c>
      <c r="D10" s="1" t="s">
        <v>18</v>
      </c>
      <c r="E10" s="1" t="s">
        <v>19</v>
      </c>
      <c r="F10" s="1">
        <v>1</v>
      </c>
      <c r="G10" s="1">
        <f t="shared" si="0"/>
        <v>40</v>
      </c>
      <c r="H10" s="1">
        <f>G10+(VLOOKUP(D10,Data!$A$2:$B$20,2,FALSE)*F10)</f>
        <v>44</v>
      </c>
      <c r="I10" s="1">
        <f>Table1[[#This Row],[EndByte(notinclusive)]]-1</f>
        <v>43</v>
      </c>
      <c r="J10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"telemetry_plugin_version":{"Type":"int","Value":"","Offset":40,"OffsetEnd":44}</v>
      </c>
      <c r="K10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{"Game":{"Version":{"telemetry_plugin_version":{"Type":"int","Value":"","Offset":40,"OffsetEnd":44}}}}</v>
      </c>
    </row>
    <row r="11" spans="1:11" x14ac:dyDescent="0.3">
      <c r="A11" s="4">
        <v>2</v>
      </c>
      <c r="B11" s="4" t="s">
        <v>287</v>
      </c>
      <c r="C11" s="4" t="s">
        <v>288</v>
      </c>
      <c r="D11" s="1" t="s">
        <v>18</v>
      </c>
      <c r="E11" s="1" t="s">
        <v>20</v>
      </c>
      <c r="F11" s="1">
        <v>1</v>
      </c>
      <c r="G11" s="1">
        <f t="shared" si="0"/>
        <v>44</v>
      </c>
      <c r="H11" s="1">
        <f>G11+(VLOOKUP(D11,Data!$A$2:$B$20,2,FALSE)*F11)</f>
        <v>48</v>
      </c>
      <c r="I11" s="1">
        <f>Table1[[#This Row],[EndByte(notinclusive)]]-1</f>
        <v>47</v>
      </c>
      <c r="J11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"version_major":{"Type":"int","Value":"","Offset":44,"OffsetEnd":48}</v>
      </c>
      <c r="K11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{"Game":{"Version":{"version_major":{"Type":"int","Value":"","Offset":44,"OffsetEnd":48}}}}</v>
      </c>
    </row>
    <row r="12" spans="1:11" x14ac:dyDescent="0.3">
      <c r="A12" s="4">
        <v>2</v>
      </c>
      <c r="B12" s="4" t="s">
        <v>287</v>
      </c>
      <c r="C12" s="4" t="s">
        <v>288</v>
      </c>
      <c r="D12" s="1" t="s">
        <v>18</v>
      </c>
      <c r="E12" s="1" t="s">
        <v>21</v>
      </c>
      <c r="F12" s="1">
        <v>1</v>
      </c>
      <c r="G12" s="1">
        <f t="shared" si="0"/>
        <v>48</v>
      </c>
      <c r="H12" s="1">
        <f>G12+(VLOOKUP(D12,Data!$A$2:$B$20,2,FALSE)*F12)</f>
        <v>52</v>
      </c>
      <c r="I12" s="1">
        <f>Table1[[#This Row],[EndByte(notinclusive)]]-1</f>
        <v>51</v>
      </c>
      <c r="J12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"version_minor":{"Type":"int","Value":"","Offset":48,"OffsetEnd":52}</v>
      </c>
      <c r="K12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{"Game":{"Version":{"version_minor":{"Type":"int","Value":"","Offset":48,"OffsetEnd":52}}}}</v>
      </c>
    </row>
    <row r="13" spans="1:11" x14ac:dyDescent="0.3">
      <c r="A13" s="4">
        <v>2</v>
      </c>
      <c r="B13" s="4" t="s">
        <v>287</v>
      </c>
      <c r="C13" s="4"/>
      <c r="D13" s="1" t="s">
        <v>18</v>
      </c>
      <c r="E13" s="1" t="s">
        <v>22</v>
      </c>
      <c r="F13" s="1">
        <v>1</v>
      </c>
      <c r="G13" s="1">
        <f t="shared" si="0"/>
        <v>52</v>
      </c>
      <c r="H13" s="1">
        <f>G13+(VLOOKUP(D13,Data!$A$2:$B$20,2,FALSE)*F13)</f>
        <v>56</v>
      </c>
      <c r="I13" s="1">
        <f>Table1[[#This Row],[EndByte(notinclusive)]]-1</f>
        <v>55</v>
      </c>
      <c r="J13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"game":{"Type":"int","Value":"","Offset":52,"OffsetEnd":56}</v>
      </c>
      <c r="K13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{"Game":{"game":{"Type":"int","Value":"","Offset":52,"OffsetEnd":56}}}</v>
      </c>
    </row>
    <row r="14" spans="1:11" x14ac:dyDescent="0.3">
      <c r="A14" s="4">
        <v>2</v>
      </c>
      <c r="B14" s="4" t="s">
        <v>287</v>
      </c>
      <c r="C14" s="4" t="s">
        <v>288</v>
      </c>
      <c r="D14" s="1" t="s">
        <v>18</v>
      </c>
      <c r="E14" s="1" t="s">
        <v>23</v>
      </c>
      <c r="F14" s="1">
        <v>1</v>
      </c>
      <c r="G14" s="1">
        <f t="shared" si="0"/>
        <v>56</v>
      </c>
      <c r="H14" s="1">
        <f>G14+(VLOOKUP(D14,Data!$A$2:$B$20,2,FALSE)*F14)</f>
        <v>60</v>
      </c>
      <c r="I14" s="1">
        <f>Table1[[#This Row],[EndByte(notinclusive)]]-1</f>
        <v>59</v>
      </c>
      <c r="J14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"telemetry_version_game_major":{"Type":"int","Value":"","Offset":56,"OffsetEnd":60}</v>
      </c>
      <c r="K14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{"Game":{"Version":{"telemetry_version_game_major":{"Type":"int","Value":"","Offset":56,"OffsetEnd":60}}}}</v>
      </c>
    </row>
    <row r="15" spans="1:11" x14ac:dyDescent="0.3">
      <c r="A15" s="4">
        <v>2</v>
      </c>
      <c r="B15" s="4" t="s">
        <v>287</v>
      </c>
      <c r="C15" s="4" t="s">
        <v>288</v>
      </c>
      <c r="D15" s="1" t="s">
        <v>18</v>
      </c>
      <c r="E15" s="1" t="s">
        <v>24</v>
      </c>
      <c r="F15" s="1">
        <v>1</v>
      </c>
      <c r="G15" s="1">
        <f t="shared" si="0"/>
        <v>60</v>
      </c>
      <c r="H15" s="1">
        <f>G15+(VLOOKUP(D15,Data!$A$2:$B$20,2,FALSE)*F15)</f>
        <v>64</v>
      </c>
      <c r="I15" s="1">
        <f>Table1[[#This Row],[EndByte(notinclusive)]]-1</f>
        <v>63</v>
      </c>
      <c r="J15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"telemetry_version_game_minor":{"Type":"int","Value":"","Offset":60,"OffsetEnd":64}</v>
      </c>
      <c r="K15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{"Game":{"Version":{"telemetry_version_game_minor":{"Type":"int","Value":"","Offset":60,"OffsetEnd":64}}}}</v>
      </c>
    </row>
    <row r="16" spans="1:11" x14ac:dyDescent="0.3">
      <c r="A16" s="4">
        <v>2</v>
      </c>
      <c r="B16" s="4" t="s">
        <v>287</v>
      </c>
      <c r="C16" s="4"/>
      <c r="D16" s="1" t="s">
        <v>18</v>
      </c>
      <c r="E16" s="1" t="s">
        <v>25</v>
      </c>
      <c r="F16" s="1">
        <v>1</v>
      </c>
      <c r="G16" s="1">
        <f t="shared" si="0"/>
        <v>64</v>
      </c>
      <c r="H16" s="1">
        <f>G16+(VLOOKUP(D16,Data!$A$2:$B$20,2,FALSE)*F16)</f>
        <v>68</v>
      </c>
      <c r="I16" s="1">
        <f>Table1[[#This Row],[EndByte(notinclusive)]]-1</f>
        <v>67</v>
      </c>
      <c r="J16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"time_abs":{"Type":"int","Value":"","Offset":64,"OffsetEnd":68}</v>
      </c>
      <c r="K16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{"Game":{"time_abs":{"Type":"int","Value":"","Offset":64,"OffsetEnd":68}}}</v>
      </c>
    </row>
    <row r="17" spans="1:11" x14ac:dyDescent="0.3">
      <c r="A17" s="4">
        <v>2</v>
      </c>
      <c r="B17" s="4" t="s">
        <v>289</v>
      </c>
      <c r="C17" s="4" t="s">
        <v>294</v>
      </c>
      <c r="D17" s="1" t="s">
        <v>18</v>
      </c>
      <c r="E17" s="1" t="s">
        <v>26</v>
      </c>
      <c r="F17" s="1">
        <v>1</v>
      </c>
      <c r="G17" s="1">
        <f t="shared" si="0"/>
        <v>68</v>
      </c>
      <c r="H17" s="1">
        <f>G17+(VLOOKUP(D17,Data!$A$2:$B$20,2,FALSE)*F17)</f>
        <v>72</v>
      </c>
      <c r="I17" s="1">
        <f>Table1[[#This Row],[EndByte(notinclusive)]]-1</f>
        <v>71</v>
      </c>
      <c r="J17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"gears":{"Type":"int","Value":"","Offset":68,"OffsetEnd":72}</v>
      </c>
      <c r="K17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{"Truck":{"Gearbox":{"gears":{"Type":"int","Value":"","Offset":68,"OffsetEnd":72}}}}</v>
      </c>
    </row>
    <row r="18" spans="1:11" x14ac:dyDescent="0.3">
      <c r="A18" s="4">
        <v>2</v>
      </c>
      <c r="B18" s="4" t="s">
        <v>289</v>
      </c>
      <c r="C18" s="4" t="s">
        <v>294</v>
      </c>
      <c r="D18" s="1" t="s">
        <v>18</v>
      </c>
      <c r="E18" s="1" t="s">
        <v>27</v>
      </c>
      <c r="F18" s="1">
        <v>1</v>
      </c>
      <c r="G18" s="1">
        <f t="shared" si="0"/>
        <v>72</v>
      </c>
      <c r="H18" s="1">
        <f>G18+(VLOOKUP(D18,Data!$A$2:$B$20,2,FALSE)*F18)</f>
        <v>76</v>
      </c>
      <c r="I18" s="1">
        <f>Table1[[#This Row],[EndByte(notinclusive)]]-1</f>
        <v>75</v>
      </c>
      <c r="J18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"gears_reverse":{"Type":"int","Value":"","Offset":72,"OffsetEnd":76}</v>
      </c>
      <c r="K18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{"Truck":{"Gearbox":{"gears_reverse":{"Type":"int","Value":"","Offset":72,"OffsetEnd":76}}}}</v>
      </c>
    </row>
    <row r="19" spans="1:11" x14ac:dyDescent="0.3">
      <c r="A19" s="4">
        <v>2</v>
      </c>
      <c r="B19" s="4" t="s">
        <v>289</v>
      </c>
      <c r="C19" s="4" t="s">
        <v>292</v>
      </c>
      <c r="D19" s="1" t="s">
        <v>18</v>
      </c>
      <c r="E19" s="1" t="s">
        <v>28</v>
      </c>
      <c r="F19" s="1">
        <v>1</v>
      </c>
      <c r="G19" s="1">
        <f t="shared" si="0"/>
        <v>76</v>
      </c>
      <c r="H19" s="1">
        <f>G19+(VLOOKUP(D19,Data!$A$2:$B$20,2,FALSE)*F19)</f>
        <v>80</v>
      </c>
      <c r="I19" s="1">
        <f>Table1[[#This Row],[EndByte(notinclusive)]]-1</f>
        <v>79</v>
      </c>
      <c r="J19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"retarderStepCount":{"Type":"int","Value":"","Offset":76,"OffsetEnd":80}</v>
      </c>
      <c r="K19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{"Truck":{"Motor":{"retarderStepCount":{"Type":"int","Value":"","Offset":76,"OffsetEnd":80}}}}</v>
      </c>
    </row>
    <row r="20" spans="1:11" x14ac:dyDescent="0.3">
      <c r="A20" s="4">
        <v>2</v>
      </c>
      <c r="B20" s="4" t="s">
        <v>289</v>
      </c>
      <c r="C20" s="4" t="s">
        <v>298</v>
      </c>
      <c r="D20" s="1" t="s">
        <v>18</v>
      </c>
      <c r="E20" s="1" t="s">
        <v>29</v>
      </c>
      <c r="F20" s="1">
        <v>1</v>
      </c>
      <c r="G20" s="1">
        <f t="shared" si="0"/>
        <v>80</v>
      </c>
      <c r="H20" s="1">
        <f>G20+(VLOOKUP(D20,Data!$A$2:$B$20,2,FALSE)*F20)</f>
        <v>84</v>
      </c>
      <c r="I20" s="1">
        <f>Table1[[#This Row],[EndByte(notinclusive)]]-1</f>
        <v>83</v>
      </c>
      <c r="J20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"truckWheelCount":{"Type":"int","Value":"","Offset":80,"OffsetEnd":84}</v>
      </c>
      <c r="K20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{"Truck":{"Wheels":{"truckWheelCount":{"Type":"int","Value":"","Offset":80,"OffsetEnd":84}}}}</v>
      </c>
    </row>
    <row r="21" spans="1:11" x14ac:dyDescent="0.3">
      <c r="A21" s="4">
        <v>2</v>
      </c>
      <c r="B21" s="4" t="s">
        <v>289</v>
      </c>
      <c r="C21" s="4" t="s">
        <v>294</v>
      </c>
      <c r="D21" s="1" t="s">
        <v>18</v>
      </c>
      <c r="E21" s="1" t="s">
        <v>30</v>
      </c>
      <c r="F21" s="1">
        <v>1</v>
      </c>
      <c r="G21" s="1">
        <f t="shared" si="0"/>
        <v>84</v>
      </c>
      <c r="H21" s="1">
        <f>G21+(VLOOKUP(D21,Data!$A$2:$B$20,2,FALSE)*F21)</f>
        <v>88</v>
      </c>
      <c r="I21" s="1">
        <f>Table1[[#This Row],[EndByte(notinclusive)]]-1</f>
        <v>87</v>
      </c>
      <c r="J21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"selectorCount":{"Type":"int","Value":"","Offset":84,"OffsetEnd":88}</v>
      </c>
      <c r="K21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{"Truck":{"Gearbox":{"selectorCount":{"Type":"int","Value":"","Offset":84,"OffsetEnd":88}}}}</v>
      </c>
    </row>
    <row r="22" spans="1:11" x14ac:dyDescent="0.3">
      <c r="A22" s="4">
        <v>2</v>
      </c>
      <c r="B22" s="4" t="s">
        <v>290</v>
      </c>
      <c r="C22" s="4"/>
      <c r="D22" s="1" t="s">
        <v>18</v>
      </c>
      <c r="E22" s="1" t="s">
        <v>31</v>
      </c>
      <c r="F22" s="1">
        <v>1</v>
      </c>
      <c r="G22" s="1">
        <f t="shared" si="0"/>
        <v>88</v>
      </c>
      <c r="H22" s="1">
        <f>G22+(VLOOKUP(D22,Data!$A$2:$B$20,2,FALSE)*F22)</f>
        <v>92</v>
      </c>
      <c r="I22" s="1">
        <f>Table1[[#This Row],[EndByte(notinclusive)]]-1</f>
        <v>91</v>
      </c>
      <c r="J22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"time_abs_delivery":{"Type":"int","Value":"","Offset":88,"OffsetEnd":92}</v>
      </c>
      <c r="K22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{"Job":{"time_abs_delivery":{"Type":"int","Value":"","Offset":88,"OffsetEnd":92}}}</v>
      </c>
    </row>
    <row r="23" spans="1:11" x14ac:dyDescent="0.3">
      <c r="A23" s="4">
        <v>2</v>
      </c>
      <c r="B23" s="4" t="s">
        <v>289</v>
      </c>
      <c r="C23" s="4"/>
      <c r="D23" s="1" t="s">
        <v>18</v>
      </c>
      <c r="E23" s="1" t="s">
        <v>32</v>
      </c>
      <c r="F23" s="1">
        <v>1</v>
      </c>
      <c r="G23" s="1">
        <f t="shared" si="0"/>
        <v>92</v>
      </c>
      <c r="H23" s="1">
        <f>G23+(VLOOKUP(D23,Data!$A$2:$B$20,2,FALSE)*F23)</f>
        <v>96</v>
      </c>
      <c r="I23" s="1">
        <f>Table1[[#This Row],[EndByte(notinclusive)]]-1</f>
        <v>95</v>
      </c>
      <c r="J23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"maxTrailerCount":{"Type":"int","Value":"","Offset":92,"OffsetEnd":96}</v>
      </c>
      <c r="K23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{"Truck":{"maxTrailerCount":{"Type":"int","Value":"","Offset":92,"OffsetEnd":96}}}</v>
      </c>
    </row>
    <row r="24" spans="1:11" x14ac:dyDescent="0.3">
      <c r="A24" s="4">
        <v>2</v>
      </c>
      <c r="B24" s="4" t="s">
        <v>290</v>
      </c>
      <c r="C24" s="4" t="s">
        <v>291</v>
      </c>
      <c r="D24" s="1" t="s">
        <v>18</v>
      </c>
      <c r="E24" s="1" t="s">
        <v>33</v>
      </c>
      <c r="F24" s="1">
        <v>1</v>
      </c>
      <c r="G24" s="1">
        <f t="shared" si="0"/>
        <v>96</v>
      </c>
      <c r="H24" s="1">
        <f>G24+(VLOOKUP(D24,Data!$A$2:$B$20,2,FALSE)*F24)</f>
        <v>100</v>
      </c>
      <c r="I24" s="1">
        <f>Table1[[#This Row],[EndByte(notinclusive)]]-1</f>
        <v>99</v>
      </c>
      <c r="J24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"unitCount":{"Type":"int","Value":"","Offset":96,"OffsetEnd":100}</v>
      </c>
      <c r="K24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{"Job":{"Cargo":{"unitCount":{"Type":"int","Value":"","Offset":96,"OffsetEnd":100}}}}</v>
      </c>
    </row>
    <row r="25" spans="1:11" x14ac:dyDescent="0.3">
      <c r="A25" s="4">
        <v>2</v>
      </c>
      <c r="B25" s="4" t="s">
        <v>290</v>
      </c>
      <c r="C25" s="4"/>
      <c r="D25" s="1" t="s">
        <v>18</v>
      </c>
      <c r="E25" s="1" t="s">
        <v>34</v>
      </c>
      <c r="F25" s="1">
        <v>1</v>
      </c>
      <c r="G25" s="1">
        <f t="shared" si="0"/>
        <v>100</v>
      </c>
      <c r="H25" s="1">
        <f>G25+(VLOOKUP(D25,Data!$A$2:$B$20,2,FALSE)*F25)</f>
        <v>104</v>
      </c>
      <c r="I25" s="1">
        <f>Table1[[#This Row],[EndByte(notinclusive)]]-1</f>
        <v>103</v>
      </c>
      <c r="J25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"plannedDistanceKM":{"Type":"int","Value":"","Offset":100,"OffsetEnd":104}</v>
      </c>
      <c r="K25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{"Job":{"plannedDistanceKM":{"Type":"int","Value":"","Offset":100,"OffsetEnd":104}}}</v>
      </c>
    </row>
    <row r="26" spans="1:11" x14ac:dyDescent="0.3">
      <c r="A26" s="4">
        <v>2</v>
      </c>
      <c r="B26" s="4" t="s">
        <v>289</v>
      </c>
      <c r="C26" s="4" t="s">
        <v>294</v>
      </c>
      <c r="D26" s="1" t="s">
        <v>18</v>
      </c>
      <c r="E26" s="1" t="s">
        <v>35</v>
      </c>
      <c r="F26" s="1">
        <v>1</v>
      </c>
      <c r="G26" s="1">
        <f t="shared" si="0"/>
        <v>104</v>
      </c>
      <c r="H26" s="1">
        <f>G26+(VLOOKUP(D26,Data!$A$2:$B$20,2,FALSE)*F26)</f>
        <v>108</v>
      </c>
      <c r="I26" s="1">
        <f>Table1[[#This Row],[EndByte(notinclusive)]]-1</f>
        <v>107</v>
      </c>
      <c r="J26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"shifterSlot":{"Type":"int","Value":"","Offset":104,"OffsetEnd":108}</v>
      </c>
      <c r="K26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{"Truck":{"Gearbox":{"shifterSlot":{"Type":"int","Value":"","Offset":104,"OffsetEnd":108}}}}</v>
      </c>
    </row>
    <row r="27" spans="1:11" x14ac:dyDescent="0.3">
      <c r="A27" s="4">
        <v>2</v>
      </c>
      <c r="B27" s="4" t="s">
        <v>289</v>
      </c>
      <c r="C27" s="4" t="s">
        <v>292</v>
      </c>
      <c r="D27" s="1" t="s">
        <v>18</v>
      </c>
      <c r="E27" s="1" t="s">
        <v>36</v>
      </c>
      <c r="F27" s="1">
        <v>1</v>
      </c>
      <c r="G27" s="1">
        <f t="shared" si="0"/>
        <v>108</v>
      </c>
      <c r="H27" s="1">
        <f>G27+(VLOOKUP(D27,Data!$A$2:$B$20,2,FALSE)*F27)</f>
        <v>112</v>
      </c>
      <c r="I27" s="1">
        <f>Table1[[#This Row],[EndByte(notinclusive)]]-1</f>
        <v>111</v>
      </c>
      <c r="J27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"retarderBrake":{"Type":"int","Value":"","Offset":108,"OffsetEnd":112}</v>
      </c>
      <c r="K27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{"Truck":{"Motor":{"retarderBrake":{"Type":"int","Value":"","Offset":108,"OffsetEnd":112}}}}</v>
      </c>
    </row>
    <row r="28" spans="1:11" x14ac:dyDescent="0.3">
      <c r="A28" s="4">
        <v>2</v>
      </c>
      <c r="B28" s="4" t="s">
        <v>289</v>
      </c>
      <c r="C28" s="4" t="s">
        <v>299</v>
      </c>
      <c r="D28" s="1" t="s">
        <v>18</v>
      </c>
      <c r="E28" s="1" t="s">
        <v>37</v>
      </c>
      <c r="F28" s="1">
        <v>1</v>
      </c>
      <c r="G28" s="1">
        <f t="shared" si="0"/>
        <v>112</v>
      </c>
      <c r="H28" s="1">
        <f>G28+(VLOOKUP(D28,Data!$A$2:$B$20,2,FALSE)*F28)</f>
        <v>116</v>
      </c>
      <c r="I28" s="1">
        <f>Table1[[#This Row],[EndByte(notinclusive)]]-1</f>
        <v>115</v>
      </c>
      <c r="J28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"lightsAuxFront":{"Type":"int","Value":"","Offset":112,"OffsetEnd":116}</v>
      </c>
      <c r="K28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{"Truck":{"Lights":{"lightsAuxFront":{"Type":"int","Value":"","Offset":112,"OffsetEnd":116}}}}</v>
      </c>
    </row>
    <row r="29" spans="1:11" x14ac:dyDescent="0.3">
      <c r="A29" s="4">
        <v>2</v>
      </c>
      <c r="B29" s="4" t="s">
        <v>289</v>
      </c>
      <c r="C29" s="4" t="s">
        <v>299</v>
      </c>
      <c r="D29" s="1" t="s">
        <v>18</v>
      </c>
      <c r="E29" s="1" t="s">
        <v>38</v>
      </c>
      <c r="F29" s="1">
        <v>1</v>
      </c>
      <c r="G29" s="1">
        <f t="shared" si="0"/>
        <v>116</v>
      </c>
      <c r="H29" s="1">
        <f>G29+(VLOOKUP(D29,Data!$A$2:$B$20,2,FALSE)*F29)</f>
        <v>120</v>
      </c>
      <c r="I29" s="1">
        <f>Table1[[#This Row],[EndByte(notinclusive)]]-1</f>
        <v>119</v>
      </c>
      <c r="J29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"lightsAuxRoof":{"Type":"int","Value":"","Offset":116,"OffsetEnd":120}</v>
      </c>
      <c r="K29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{"Truck":{"Lights":{"lightsAuxRoof":{"Type":"int","Value":"","Offset":116,"OffsetEnd":120}}}}</v>
      </c>
    </row>
    <row r="30" spans="1:11" x14ac:dyDescent="0.3">
      <c r="A30" s="4">
        <v>2</v>
      </c>
      <c r="B30" s="4" t="s">
        <v>289</v>
      </c>
      <c r="C30" s="4" t="s">
        <v>298</v>
      </c>
      <c r="D30" s="1" t="s">
        <v>18</v>
      </c>
      <c r="E30" s="1" t="s">
        <v>39</v>
      </c>
      <c r="F30" s="1">
        <v>16</v>
      </c>
      <c r="G30" s="1">
        <f t="shared" si="0"/>
        <v>120</v>
      </c>
      <c r="H30" s="1">
        <f>G30+(VLOOKUP(D30,Data!$A$2:$B$20,2,FALSE)*F30)</f>
        <v>184</v>
      </c>
      <c r="I30" s="1">
        <f>Table1[[#This Row],[EndByte(notinclusive)]]-1</f>
        <v>183</v>
      </c>
      <c r="J30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"truck_wheelSubstance":{"Type":"int","Value":"","Offset":120,"OffsetEnd":184}</v>
      </c>
      <c r="K30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{"Truck":{"Wheels":{"truck_wheelSubstance":{"Type":"int","Value":"","Offset":120,"OffsetEnd":184}}}}</v>
      </c>
    </row>
    <row r="31" spans="1:11" x14ac:dyDescent="0.3">
      <c r="A31" s="4">
        <v>2</v>
      </c>
      <c r="B31" s="4" t="s">
        <v>289</v>
      </c>
      <c r="C31" s="4" t="s">
        <v>294</v>
      </c>
      <c r="D31" s="1" t="s">
        <v>18</v>
      </c>
      <c r="E31" s="1" t="s">
        <v>40</v>
      </c>
      <c r="F31" s="1">
        <v>32</v>
      </c>
      <c r="G31" s="1">
        <f t="shared" si="0"/>
        <v>184</v>
      </c>
      <c r="H31" s="1">
        <f>G31+(VLOOKUP(D31,Data!$A$2:$B$20,2,FALSE)*F31)</f>
        <v>312</v>
      </c>
      <c r="I31" s="1">
        <f>Table1[[#This Row],[EndByte(notinclusive)]]-1</f>
        <v>311</v>
      </c>
      <c r="J31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"hshifterPosition":{"Type":"int","Value":"","Offset":184,"OffsetEnd":312}</v>
      </c>
      <c r="K31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{"Truck":{"Gearbox":{"hshifterPosition":{"Type":"int","Value":"","Offset":184,"OffsetEnd":312}}}}</v>
      </c>
    </row>
    <row r="32" spans="1:11" x14ac:dyDescent="0.3">
      <c r="A32" s="4">
        <v>2</v>
      </c>
      <c r="B32" s="4" t="s">
        <v>289</v>
      </c>
      <c r="C32" s="4" t="s">
        <v>294</v>
      </c>
      <c r="D32" s="1" t="s">
        <v>18</v>
      </c>
      <c r="E32" s="1" t="s">
        <v>41</v>
      </c>
      <c r="F32" s="1">
        <v>32</v>
      </c>
      <c r="G32" s="1">
        <f t="shared" si="0"/>
        <v>312</v>
      </c>
      <c r="H32" s="1">
        <f>G32+(VLOOKUP(D32,Data!$A$2:$B$20,2,FALSE)*F32)</f>
        <v>440</v>
      </c>
      <c r="I32" s="1">
        <f>Table1[[#This Row],[EndByte(notinclusive)]]-1</f>
        <v>439</v>
      </c>
      <c r="J32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"hshifterBitmask":{"Type":"int","Value":"","Offset":312,"OffsetEnd":440}</v>
      </c>
      <c r="K32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{"Truck":{"Gearbox":{"hshifterBitmask":{"Type":"int","Value":"","Offset":312,"OffsetEnd":440}}}}</v>
      </c>
    </row>
    <row r="33" spans="1:11" x14ac:dyDescent="0.3">
      <c r="A33" s="4">
        <v>2</v>
      </c>
      <c r="B33" s="4" t="s">
        <v>290</v>
      </c>
      <c r="C33" s="4"/>
      <c r="D33" s="1" t="s">
        <v>18</v>
      </c>
      <c r="E33" s="1" t="s">
        <v>42</v>
      </c>
      <c r="F33" s="1">
        <v>1</v>
      </c>
      <c r="G33" s="1">
        <f t="shared" si="0"/>
        <v>440</v>
      </c>
      <c r="H33" s="1">
        <f>G33+(VLOOKUP(D33,Data!$A$2:$B$20,2,FALSE)*F33)</f>
        <v>444</v>
      </c>
      <c r="I33" s="1">
        <f>Table1[[#This Row],[EndByte(notinclusive)]]-1</f>
        <v>443</v>
      </c>
      <c r="J33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"jobDeliveredDeliveryTime":{"Type":"int","Value":"","Offset":440,"OffsetEnd":444}</v>
      </c>
      <c r="K33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{"Job":{"jobDeliveredDeliveryTime":{"Type":"int","Value":"","Offset":440,"OffsetEnd":444}}}</v>
      </c>
    </row>
    <row r="34" spans="1:11" x14ac:dyDescent="0.3">
      <c r="A34" s="4">
        <v>2</v>
      </c>
      <c r="B34" s="4" t="s">
        <v>290</v>
      </c>
      <c r="C34" s="4"/>
      <c r="D34" s="1" t="s">
        <v>18</v>
      </c>
      <c r="E34" s="1" t="s">
        <v>43</v>
      </c>
      <c r="F34" s="1">
        <v>1</v>
      </c>
      <c r="G34" s="1">
        <f t="shared" si="0"/>
        <v>444</v>
      </c>
      <c r="H34" s="1">
        <f>G34+(VLOOKUP(D34,Data!$A$2:$B$20,2,FALSE)*F34)</f>
        <v>448</v>
      </c>
      <c r="I34" s="1">
        <f>Table1[[#This Row],[EndByte(notinclusive)]]-1</f>
        <v>447</v>
      </c>
      <c r="J34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"jobStartingTime":{"Type":"int","Value":"","Offset":444,"OffsetEnd":448}</v>
      </c>
      <c r="K34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{"Job":{"jobStartingTime":{"Type":"int","Value":"","Offset":444,"OffsetEnd":448}}}</v>
      </c>
    </row>
    <row r="35" spans="1:11" x14ac:dyDescent="0.3">
      <c r="A35" s="4">
        <v>2</v>
      </c>
      <c r="B35" s="4" t="s">
        <v>290</v>
      </c>
      <c r="C35" s="4"/>
      <c r="D35" s="1" t="s">
        <v>18</v>
      </c>
      <c r="E35" s="1" t="s">
        <v>44</v>
      </c>
      <c r="F35" s="1">
        <v>1</v>
      </c>
      <c r="G35" s="1">
        <f t="shared" si="0"/>
        <v>448</v>
      </c>
      <c r="H35" s="1">
        <f>G35+(VLOOKUP(D35,Data!$A$2:$B$20,2,FALSE)*F35)</f>
        <v>452</v>
      </c>
      <c r="I35" s="1">
        <f>Table1[[#This Row],[EndByte(notinclusive)]]-1</f>
        <v>451</v>
      </c>
      <c r="J35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"jobFinishedTime":{"Type":"int","Value":"","Offset":448,"OffsetEnd":452}</v>
      </c>
      <c r="K35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{"Job":{"jobFinishedTime":{"Type":"int","Value":"","Offset":448,"OffsetEnd":452}}}</v>
      </c>
    </row>
    <row r="36" spans="1:11" x14ac:dyDescent="0.3">
      <c r="A36" s="4">
        <v>2</v>
      </c>
      <c r="B36" s="4" t="s">
        <v>287</v>
      </c>
      <c r="C36" s="4"/>
      <c r="D36" s="1" t="s">
        <v>1</v>
      </c>
      <c r="E36" s="1" t="s">
        <v>45</v>
      </c>
      <c r="F36" s="1">
        <v>48</v>
      </c>
      <c r="G36" s="1">
        <f t="shared" si="0"/>
        <v>452</v>
      </c>
      <c r="H36" s="1">
        <f>G36+(VLOOKUP(D36,Data!$A$2:$B$20,2,FALSE)*F36)</f>
        <v>500</v>
      </c>
      <c r="I36" s="1">
        <f>Table1[[#This Row],[EndByte(notinclusive)]]-1</f>
        <v>499</v>
      </c>
      <c r="J36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"buffer_ui":{"Type":"char","Value":"","Offset":452,"OffsetEnd":500}</v>
      </c>
      <c r="K36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{"Game":{"buffer_ui":{"Type":"char","Value":"","Offset":452,"OffsetEnd":500}}}</v>
      </c>
    </row>
    <row r="37" spans="1:11" x14ac:dyDescent="0.3">
      <c r="A37" s="4">
        <v>3</v>
      </c>
      <c r="B37" s="4" t="s">
        <v>287</v>
      </c>
      <c r="C37" s="4"/>
      <c r="D37" s="1" t="s">
        <v>18</v>
      </c>
      <c r="E37" s="1" t="s">
        <v>46</v>
      </c>
      <c r="F37" s="1">
        <v>1</v>
      </c>
      <c r="G37" s="1">
        <f t="shared" si="0"/>
        <v>500</v>
      </c>
      <c r="H37" s="1">
        <f>G37+(VLOOKUP(D37,Data!$A$2:$B$20,2,FALSE)*F37)</f>
        <v>504</v>
      </c>
      <c r="I37" s="1">
        <f>Table1[[#This Row],[EndByte(notinclusive)]]-1</f>
        <v>503</v>
      </c>
      <c r="J37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"restStop":{"Type":"int","Value":"","Offset":500,"OffsetEnd":504}</v>
      </c>
      <c r="K37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{"Game":{"restStop":{"Type":"int","Value":"","Offset":500,"OffsetEnd":504}}}</v>
      </c>
    </row>
    <row r="38" spans="1:11" x14ac:dyDescent="0.3">
      <c r="A38" s="4">
        <v>3</v>
      </c>
      <c r="B38" s="4" t="s">
        <v>289</v>
      </c>
      <c r="C38" s="4" t="s">
        <v>294</v>
      </c>
      <c r="D38" s="1" t="s">
        <v>18</v>
      </c>
      <c r="E38" s="1" t="s">
        <v>47</v>
      </c>
      <c r="F38" s="1">
        <v>1</v>
      </c>
      <c r="G38" s="1">
        <f t="shared" si="0"/>
        <v>504</v>
      </c>
      <c r="H38" s="1">
        <f>G38+(VLOOKUP(D38,Data!$A$2:$B$20,2,FALSE)*F38)</f>
        <v>508</v>
      </c>
      <c r="I38" s="1">
        <f>Table1[[#This Row],[EndByte(notinclusive)]]-1</f>
        <v>507</v>
      </c>
      <c r="J38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"gear":{"Type":"int","Value":"","Offset":504,"OffsetEnd":508}</v>
      </c>
      <c r="K38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{"Truck":{"Gearbox":{"gear":{"Type":"int","Value":"","Offset":504,"OffsetEnd":508}}}}</v>
      </c>
    </row>
    <row r="39" spans="1:11" x14ac:dyDescent="0.3">
      <c r="A39" s="4">
        <v>3</v>
      </c>
      <c r="B39" s="4" t="s">
        <v>289</v>
      </c>
      <c r="C39" s="4" t="s">
        <v>294</v>
      </c>
      <c r="D39" s="1" t="s">
        <v>18</v>
      </c>
      <c r="E39" s="1" t="s">
        <v>48</v>
      </c>
      <c r="F39" s="1">
        <v>1</v>
      </c>
      <c r="G39" s="1">
        <f t="shared" si="0"/>
        <v>508</v>
      </c>
      <c r="H39" s="1">
        <f>G39+(VLOOKUP(D39,Data!$A$2:$B$20,2,FALSE)*F39)</f>
        <v>512</v>
      </c>
      <c r="I39" s="1">
        <f>Table1[[#This Row],[EndByte(notinclusive)]]-1</f>
        <v>511</v>
      </c>
      <c r="J39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"gearDashboard":{"Type":"int","Value":"","Offset":508,"OffsetEnd":512}</v>
      </c>
      <c r="K39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{"Truck":{"Gearbox":{"gearDashboard":{"Type":"int","Value":"","Offset":508,"OffsetEnd":512}}}}</v>
      </c>
    </row>
    <row r="40" spans="1:11" x14ac:dyDescent="0.3">
      <c r="A40" s="4">
        <v>3</v>
      </c>
      <c r="B40" s="4" t="s">
        <v>289</v>
      </c>
      <c r="C40" s="4" t="s">
        <v>294</v>
      </c>
      <c r="D40" s="1" t="s">
        <v>18</v>
      </c>
      <c r="E40" s="1" t="s">
        <v>49</v>
      </c>
      <c r="F40" s="1">
        <v>32</v>
      </c>
      <c r="G40" s="1">
        <f t="shared" si="0"/>
        <v>512</v>
      </c>
      <c r="H40" s="1">
        <f>G40+(VLOOKUP(D40,Data!$A$2:$B$20,2,FALSE)*F40)</f>
        <v>640</v>
      </c>
      <c r="I40" s="1">
        <f>Table1[[#This Row],[EndByte(notinclusive)]]-1</f>
        <v>639</v>
      </c>
      <c r="J40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"hshifterResulting":{"Type":"int","Value":"","Offset":512,"OffsetEnd":640}</v>
      </c>
      <c r="K40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{"Truck":{"Gearbox":{"hshifterResulting":{"Type":"int","Value":"","Offset":512,"OffsetEnd":640}}}}</v>
      </c>
    </row>
    <row r="41" spans="1:11" x14ac:dyDescent="0.3">
      <c r="A41" s="4">
        <v>3</v>
      </c>
      <c r="B41" s="4" t="s">
        <v>290</v>
      </c>
      <c r="C41" s="4"/>
      <c r="D41" s="1" t="s">
        <v>18</v>
      </c>
      <c r="E41" s="1" t="s">
        <v>50</v>
      </c>
      <c r="F41" s="1">
        <v>1</v>
      </c>
      <c r="G41" s="1">
        <f t="shared" si="0"/>
        <v>640</v>
      </c>
      <c r="H41" s="1">
        <f>G41+(VLOOKUP(D41,Data!$A$2:$B$20,2,FALSE)*F41)</f>
        <v>644</v>
      </c>
      <c r="I41" s="1">
        <f>Table1[[#This Row],[EndByte(notinclusive)]]-1</f>
        <v>643</v>
      </c>
      <c r="J41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"jobDeliveredEarnedXp":{"Type":"int","Value":"","Offset":640,"OffsetEnd":644}</v>
      </c>
      <c r="K41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{"Job":{"jobDeliveredEarnedXp":{"Type":"int","Value":"","Offset":640,"OffsetEnd":644}}}</v>
      </c>
    </row>
    <row r="42" spans="1:11" x14ac:dyDescent="0.3">
      <c r="A42" s="4">
        <v>3</v>
      </c>
      <c r="B42" s="4" t="s">
        <v>287</v>
      </c>
      <c r="C42" s="4"/>
      <c r="D42" s="1" t="s">
        <v>1</v>
      </c>
      <c r="E42" s="1" t="s">
        <v>51</v>
      </c>
      <c r="F42" s="1">
        <v>56</v>
      </c>
      <c r="G42" s="1">
        <f t="shared" si="0"/>
        <v>644</v>
      </c>
      <c r="H42" s="1">
        <f>G42+(VLOOKUP(D42,Data!$A$2:$B$20,2,FALSE)*F42)</f>
        <v>700</v>
      </c>
      <c r="I42" s="1">
        <f>Table1[[#This Row],[EndByte(notinclusive)]]-1</f>
        <v>699</v>
      </c>
      <c r="J42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"buffer_i":{"Type":"char","Value":"","Offset":644,"OffsetEnd":700}</v>
      </c>
      <c r="K42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{"Game":{"buffer_i":{"Type":"char","Value":"","Offset":644,"OffsetEnd":700}}}</v>
      </c>
    </row>
    <row r="43" spans="1:11" x14ac:dyDescent="0.3">
      <c r="A43" s="4">
        <v>4</v>
      </c>
      <c r="B43" s="4" t="s">
        <v>287</v>
      </c>
      <c r="C43" s="4"/>
      <c r="D43" s="1" t="s">
        <v>2</v>
      </c>
      <c r="E43" s="1" t="s">
        <v>52</v>
      </c>
      <c r="F43" s="1">
        <v>1</v>
      </c>
      <c r="G43" s="1">
        <f t="shared" si="0"/>
        <v>700</v>
      </c>
      <c r="H43" s="1">
        <f>G43+(VLOOKUP(D43,Data!$A$2:$B$20,2,FALSE)*F43)</f>
        <v>704</v>
      </c>
      <c r="I43" s="1">
        <f>Table1[[#This Row],[EndByte(notinclusive)]]-1</f>
        <v>703</v>
      </c>
      <c r="J43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"scale":{"Type":"float","Value":"","Offset":700,"OffsetEnd":704}</v>
      </c>
      <c r="K43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{"Game":{"scale":{"Type":"float","Value":"","Offset":700,"OffsetEnd":704}}}</v>
      </c>
    </row>
    <row r="44" spans="1:11" x14ac:dyDescent="0.3">
      <c r="A44" s="4">
        <v>4</v>
      </c>
      <c r="B44" s="4" t="s">
        <v>289</v>
      </c>
      <c r="C44" s="4" t="s">
        <v>300</v>
      </c>
      <c r="D44" s="1" t="s">
        <v>2</v>
      </c>
      <c r="E44" s="1" t="s">
        <v>53</v>
      </c>
      <c r="F44" s="1">
        <v>1</v>
      </c>
      <c r="G44" s="1">
        <f t="shared" si="0"/>
        <v>704</v>
      </c>
      <c r="H44" s="1">
        <f>G44+(VLOOKUP(D44,Data!$A$2:$B$20,2,FALSE)*F44)</f>
        <v>708</v>
      </c>
      <c r="I44" s="1">
        <f>Table1[[#This Row],[EndByte(notinclusive)]]-1</f>
        <v>707</v>
      </c>
      <c r="J44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"fuelCapacity":{"Type":"float","Value":"","Offset":704,"OffsetEnd":708}</v>
      </c>
      <c r="K44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{"Truck":{"Capacity":{"fuelCapacity":{"Type":"float","Value":"","Offset":704,"OffsetEnd":708}}}}</v>
      </c>
    </row>
    <row r="45" spans="1:11" x14ac:dyDescent="0.3">
      <c r="A45" s="4">
        <v>4</v>
      </c>
      <c r="B45" s="4" t="s">
        <v>289</v>
      </c>
      <c r="C45" s="4" t="s">
        <v>301</v>
      </c>
      <c r="D45" s="1" t="s">
        <v>2</v>
      </c>
      <c r="E45" s="1" t="s">
        <v>54</v>
      </c>
      <c r="F45" s="1">
        <v>1</v>
      </c>
      <c r="G45" s="1">
        <f t="shared" si="0"/>
        <v>708</v>
      </c>
      <c r="H45" s="1">
        <f>G45+(VLOOKUP(D45,Data!$A$2:$B$20,2,FALSE)*F45)</f>
        <v>712</v>
      </c>
      <c r="I45" s="1">
        <f>Table1[[#This Row],[EndByte(notinclusive)]]-1</f>
        <v>711</v>
      </c>
      <c r="J45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"fuelWarningFactor":{"Type":"float","Value":"","Offset":708,"OffsetEnd":712}</v>
      </c>
      <c r="K45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{"Truck":{"Warning":{"fuelWarningFactor":{"Type":"float","Value":"","Offset":708,"OffsetEnd":712}}}}</v>
      </c>
    </row>
    <row r="46" spans="1:11" x14ac:dyDescent="0.3">
      <c r="A46" s="4">
        <v>4</v>
      </c>
      <c r="B46" s="4" t="s">
        <v>289</v>
      </c>
      <c r="C46" s="4" t="s">
        <v>300</v>
      </c>
      <c r="D46" s="1" t="s">
        <v>2</v>
      </c>
      <c r="E46" s="1" t="s">
        <v>55</v>
      </c>
      <c r="F46" s="1">
        <v>1</v>
      </c>
      <c r="G46" s="1">
        <f t="shared" si="0"/>
        <v>712</v>
      </c>
      <c r="H46" s="1">
        <f>G46+(VLOOKUP(D46,Data!$A$2:$B$20,2,FALSE)*F46)</f>
        <v>716</v>
      </c>
      <c r="I46" s="1">
        <f>Table1[[#This Row],[EndByte(notinclusive)]]-1</f>
        <v>715</v>
      </c>
      <c r="J46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"adBlueCapacity":{"Type":"float","Value":"","Offset":712,"OffsetEnd":716}</v>
      </c>
      <c r="K46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{"Truck":{"Capacity":{"adBlueCapacity":{"Type":"float","Value":"","Offset":712,"OffsetEnd":716}}}}</v>
      </c>
    </row>
    <row r="47" spans="1:11" x14ac:dyDescent="0.3">
      <c r="A47" s="4">
        <v>4</v>
      </c>
      <c r="B47" s="4" t="s">
        <v>289</v>
      </c>
      <c r="C47" s="4" t="s">
        <v>301</v>
      </c>
      <c r="D47" s="1" t="s">
        <v>2</v>
      </c>
      <c r="E47" s="1" t="s">
        <v>56</v>
      </c>
      <c r="F47" s="1">
        <v>1</v>
      </c>
      <c r="G47" s="1">
        <f t="shared" si="0"/>
        <v>716</v>
      </c>
      <c r="H47" s="1">
        <f>G47+(VLOOKUP(D47,Data!$A$2:$B$20,2,FALSE)*F47)</f>
        <v>720</v>
      </c>
      <c r="I47" s="1">
        <f>Table1[[#This Row],[EndByte(notinclusive)]]-1</f>
        <v>719</v>
      </c>
      <c r="J47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"adBlueWarningFactor":{"Type":"float","Value":"","Offset":716,"OffsetEnd":720}</v>
      </c>
      <c r="K47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{"Truck":{"Warning":{"adBlueWarningFactor":{"Type":"float","Value":"","Offset":716,"OffsetEnd":720}}}}</v>
      </c>
    </row>
    <row r="48" spans="1:11" x14ac:dyDescent="0.3">
      <c r="A48" s="4">
        <v>4</v>
      </c>
      <c r="B48" s="4" t="s">
        <v>289</v>
      </c>
      <c r="C48" s="4" t="s">
        <v>301</v>
      </c>
      <c r="D48" s="1" t="s">
        <v>2</v>
      </c>
      <c r="E48" s="1" t="s">
        <v>57</v>
      </c>
      <c r="F48" s="1">
        <v>1</v>
      </c>
      <c r="G48" s="1">
        <f t="shared" si="0"/>
        <v>720</v>
      </c>
      <c r="H48" s="1">
        <f>G48+(VLOOKUP(D48,Data!$A$2:$B$20,2,FALSE)*F48)</f>
        <v>724</v>
      </c>
      <c r="I48" s="1">
        <f>Table1[[#This Row],[EndByte(notinclusive)]]-1</f>
        <v>723</v>
      </c>
      <c r="J48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"airPressureWarning":{"Type":"float","Value":"","Offset":720,"OffsetEnd":724}</v>
      </c>
      <c r="K48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{"Truck":{"Warning":{"airPressureWarning":{"Type":"float","Value":"","Offset":720,"OffsetEnd":724}}}}</v>
      </c>
    </row>
    <row r="49" spans="1:11" x14ac:dyDescent="0.3">
      <c r="A49" s="4">
        <v>4</v>
      </c>
      <c r="B49" s="4" t="s">
        <v>289</v>
      </c>
      <c r="C49" s="4" t="s">
        <v>301</v>
      </c>
      <c r="D49" s="1" t="s">
        <v>2</v>
      </c>
      <c r="E49" s="1" t="s">
        <v>58</v>
      </c>
      <c r="F49" s="1">
        <v>1</v>
      </c>
      <c r="G49" s="1">
        <f t="shared" si="0"/>
        <v>724</v>
      </c>
      <c r="H49" s="1">
        <f>G49+(VLOOKUP(D49,Data!$A$2:$B$20,2,FALSE)*F49)</f>
        <v>728</v>
      </c>
      <c r="I49" s="1">
        <f>Table1[[#This Row],[EndByte(notinclusive)]]-1</f>
        <v>727</v>
      </c>
      <c r="J49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"airPressureEmergency":{"Type":"float","Value":"","Offset":724,"OffsetEnd":728}</v>
      </c>
      <c r="K49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{"Truck":{"Warning":{"airPressureEmergency":{"Type":"float","Value":"","Offset":724,"OffsetEnd":728}}}}</v>
      </c>
    </row>
    <row r="50" spans="1:11" x14ac:dyDescent="0.3">
      <c r="A50" s="4">
        <v>4</v>
      </c>
      <c r="B50" s="4" t="s">
        <v>289</v>
      </c>
      <c r="C50" s="4" t="s">
        <v>301</v>
      </c>
      <c r="D50" s="1" t="s">
        <v>2</v>
      </c>
      <c r="E50" s="1" t="s">
        <v>59</v>
      </c>
      <c r="F50" s="1">
        <v>1</v>
      </c>
      <c r="G50" s="1">
        <f t="shared" si="0"/>
        <v>728</v>
      </c>
      <c r="H50" s="1">
        <f>G50+(VLOOKUP(D50,Data!$A$2:$B$20,2,FALSE)*F50)</f>
        <v>732</v>
      </c>
      <c r="I50" s="1">
        <f>Table1[[#This Row],[EndByte(notinclusive)]]-1</f>
        <v>731</v>
      </c>
      <c r="J50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"oilPressureWarning":{"Type":"float","Value":"","Offset":728,"OffsetEnd":732}</v>
      </c>
      <c r="K50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{"Truck":{"Warning":{"oilPressureWarning":{"Type":"float","Value":"","Offset":728,"OffsetEnd":732}}}}</v>
      </c>
    </row>
    <row r="51" spans="1:11" x14ac:dyDescent="0.3">
      <c r="A51" s="4">
        <v>4</v>
      </c>
      <c r="B51" s="4" t="s">
        <v>289</v>
      </c>
      <c r="C51" s="4" t="s">
        <v>301</v>
      </c>
      <c r="D51" s="1" t="s">
        <v>2</v>
      </c>
      <c r="E51" s="1" t="s">
        <v>60</v>
      </c>
      <c r="F51" s="1">
        <v>1</v>
      </c>
      <c r="G51" s="1">
        <f t="shared" si="0"/>
        <v>732</v>
      </c>
      <c r="H51" s="1">
        <f>G51+(VLOOKUP(D51,Data!$A$2:$B$20,2,FALSE)*F51)</f>
        <v>736</v>
      </c>
      <c r="I51" s="1">
        <f>Table1[[#This Row],[EndByte(notinclusive)]]-1</f>
        <v>735</v>
      </c>
      <c r="J51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"waterTemperatureWarning":{"Type":"float","Value":"","Offset":732,"OffsetEnd":736}</v>
      </c>
      <c r="K51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{"Truck":{"Warning":{"waterTemperatureWarning":{"Type":"float","Value":"","Offset":732,"OffsetEnd":736}}}}</v>
      </c>
    </row>
    <row r="52" spans="1:11" x14ac:dyDescent="0.3">
      <c r="A52" s="4">
        <v>4</v>
      </c>
      <c r="B52" s="4" t="s">
        <v>289</v>
      </c>
      <c r="C52" s="4" t="s">
        <v>301</v>
      </c>
      <c r="D52" s="1" t="s">
        <v>2</v>
      </c>
      <c r="E52" s="1" t="s">
        <v>61</v>
      </c>
      <c r="F52" s="1">
        <v>1</v>
      </c>
      <c r="G52" s="1">
        <f t="shared" si="0"/>
        <v>736</v>
      </c>
      <c r="H52" s="1">
        <f>G52+(VLOOKUP(D52,Data!$A$2:$B$20,2,FALSE)*F52)</f>
        <v>740</v>
      </c>
      <c r="I52" s="1">
        <f>Table1[[#This Row],[EndByte(notinclusive)]]-1</f>
        <v>739</v>
      </c>
      <c r="J52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"batteryVoltageWarning":{"Type":"float","Value":"","Offset":736,"OffsetEnd":740}</v>
      </c>
      <c r="K52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{"Truck":{"Warning":{"batteryVoltageWarning":{"Type":"float","Value":"","Offset":736,"OffsetEnd":740}}}}</v>
      </c>
    </row>
    <row r="53" spans="1:11" x14ac:dyDescent="0.3">
      <c r="A53" s="4">
        <v>4</v>
      </c>
      <c r="B53" s="4" t="s">
        <v>289</v>
      </c>
      <c r="C53" s="4" t="s">
        <v>292</v>
      </c>
      <c r="D53" s="1" t="s">
        <v>2</v>
      </c>
      <c r="E53" s="1" t="s">
        <v>62</v>
      </c>
      <c r="F53" s="1">
        <v>1</v>
      </c>
      <c r="G53" s="1">
        <f t="shared" si="0"/>
        <v>740</v>
      </c>
      <c r="H53" s="1">
        <f>G53+(VLOOKUP(D53,Data!$A$2:$B$20,2,FALSE)*F53)</f>
        <v>744</v>
      </c>
      <c r="I53" s="1">
        <f>Table1[[#This Row],[EndByte(notinclusive)]]-1</f>
        <v>743</v>
      </c>
      <c r="J53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"engineRpmMax":{"Type":"float","Value":"","Offset":740,"OffsetEnd":744}</v>
      </c>
      <c r="K53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{"Truck":{"Motor":{"engineRpmMax":{"Type":"float","Value":"","Offset":740,"OffsetEnd":744}}}}</v>
      </c>
    </row>
    <row r="54" spans="1:11" x14ac:dyDescent="0.3">
      <c r="A54" s="4">
        <v>4</v>
      </c>
      <c r="B54" s="4" t="s">
        <v>289</v>
      </c>
      <c r="C54" s="4" t="s">
        <v>294</v>
      </c>
      <c r="D54" s="1" t="s">
        <v>2</v>
      </c>
      <c r="E54" s="1" t="s">
        <v>63</v>
      </c>
      <c r="F54" s="1">
        <v>1</v>
      </c>
      <c r="G54" s="1">
        <f t="shared" si="0"/>
        <v>744</v>
      </c>
      <c r="H54" s="1">
        <f>G54+(VLOOKUP(D54,Data!$A$2:$B$20,2,FALSE)*F54)</f>
        <v>748</v>
      </c>
      <c r="I54" s="1">
        <f>Table1[[#This Row],[EndByte(notinclusive)]]-1</f>
        <v>747</v>
      </c>
      <c r="J54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"gearDifferential":{"Type":"float","Value":"","Offset":744,"OffsetEnd":748}</v>
      </c>
      <c r="K54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{"Truck":{"Gearbox":{"gearDifferential":{"Type":"float","Value":"","Offset":744,"OffsetEnd":748}}}}</v>
      </c>
    </row>
    <row r="55" spans="1:11" x14ac:dyDescent="0.3">
      <c r="A55" s="4">
        <v>4</v>
      </c>
      <c r="B55" s="4" t="s">
        <v>290</v>
      </c>
      <c r="C55" s="4"/>
      <c r="D55" s="1" t="s">
        <v>2</v>
      </c>
      <c r="E55" s="1" t="s">
        <v>64</v>
      </c>
      <c r="F55" s="1">
        <v>1</v>
      </c>
      <c r="G55" s="1">
        <f t="shared" si="0"/>
        <v>748</v>
      </c>
      <c r="H55" s="1">
        <f>G55+(VLOOKUP(D55,Data!$A$2:$B$20,2,FALSE)*F55)</f>
        <v>752</v>
      </c>
      <c r="I55" s="1">
        <f>Table1[[#This Row],[EndByte(notinclusive)]]-1</f>
        <v>751</v>
      </c>
      <c r="J55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"cargoMass":{"Type":"float","Value":"","Offset":748,"OffsetEnd":752}</v>
      </c>
      <c r="K55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{"Job":{"cargoMass":{"Type":"float","Value":"","Offset":748,"OffsetEnd":752}}}</v>
      </c>
    </row>
    <row r="56" spans="1:11" x14ac:dyDescent="0.3">
      <c r="A56" s="4">
        <v>4</v>
      </c>
      <c r="B56" s="4" t="s">
        <v>289</v>
      </c>
      <c r="C56" s="4" t="s">
        <v>298</v>
      </c>
      <c r="D56" s="1" t="s">
        <v>2</v>
      </c>
      <c r="E56" s="1" t="s">
        <v>101</v>
      </c>
      <c r="F56" s="1">
        <v>16</v>
      </c>
      <c r="G56" s="1">
        <f t="shared" si="0"/>
        <v>752</v>
      </c>
      <c r="H56" s="1">
        <f>G56+(VLOOKUP(D56,Data!$A$2:$B$20,2,FALSE)*F56)</f>
        <v>816</v>
      </c>
      <c r="I56" s="1">
        <f>Table1[[#This Row],[EndByte(notinclusive)]]-1</f>
        <v>815</v>
      </c>
      <c r="J56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"truckWheelRadius":{"Type":"float","Value":"","Offset":752,"OffsetEnd":816}</v>
      </c>
      <c r="K56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{"Truck":{"Wheels":{"truckWheelRadius":{"Type":"float","Value":"","Offset":752,"OffsetEnd":816}}}}</v>
      </c>
    </row>
    <row r="57" spans="1:11" x14ac:dyDescent="0.3">
      <c r="A57" s="4">
        <v>4</v>
      </c>
      <c r="B57" s="4" t="s">
        <v>289</v>
      </c>
      <c r="C57" s="4" t="s">
        <v>294</v>
      </c>
      <c r="D57" s="1" t="s">
        <v>2</v>
      </c>
      <c r="E57" s="1" t="s">
        <v>102</v>
      </c>
      <c r="F57" s="1">
        <v>24</v>
      </c>
      <c r="G57" s="1">
        <f t="shared" si="0"/>
        <v>816</v>
      </c>
      <c r="H57" s="1">
        <f>G57+(VLOOKUP(D57,Data!$A$2:$B$20,2,FALSE)*F57)</f>
        <v>912</v>
      </c>
      <c r="I57" s="1">
        <f>Table1[[#This Row],[EndByte(notinclusive)]]-1</f>
        <v>911</v>
      </c>
      <c r="J57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"gearRatiosForward":{"Type":"float","Value":"","Offset":816,"OffsetEnd":912}</v>
      </c>
      <c r="K57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{"Truck":{"Gearbox":{"gearRatiosForward":{"Type":"float","Value":"","Offset":816,"OffsetEnd":912}}}}</v>
      </c>
    </row>
    <row r="58" spans="1:11" x14ac:dyDescent="0.3">
      <c r="A58" s="4">
        <v>4</v>
      </c>
      <c r="B58" s="4" t="s">
        <v>289</v>
      </c>
      <c r="C58" s="4" t="s">
        <v>294</v>
      </c>
      <c r="D58" s="1" t="s">
        <v>2</v>
      </c>
      <c r="E58" s="1" t="s">
        <v>103</v>
      </c>
      <c r="F58" s="1">
        <v>8</v>
      </c>
      <c r="G58" s="1">
        <f t="shared" si="0"/>
        <v>912</v>
      </c>
      <c r="H58" s="1">
        <f>G58+(VLOOKUP(D58,Data!$A$2:$B$20,2,FALSE)*F58)</f>
        <v>944</v>
      </c>
      <c r="I58" s="1">
        <f>Table1[[#This Row],[EndByte(notinclusive)]]-1</f>
        <v>943</v>
      </c>
      <c r="J58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"gearRatiosReverse":{"Type":"float","Value":"","Offset":912,"OffsetEnd":944}</v>
      </c>
      <c r="K58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{"Truck":{"Gearbox":{"gearRatiosReverse":{"Type":"float","Value":"","Offset":912,"OffsetEnd":944}}}}</v>
      </c>
    </row>
    <row r="59" spans="1:11" x14ac:dyDescent="0.3">
      <c r="A59" s="4">
        <v>4</v>
      </c>
      <c r="B59" s="4" t="s">
        <v>290</v>
      </c>
      <c r="C59" s="4"/>
      <c r="D59" s="1" t="s">
        <v>2</v>
      </c>
      <c r="E59" s="1" t="s">
        <v>65</v>
      </c>
      <c r="F59" s="1">
        <v>1</v>
      </c>
      <c r="G59" s="1">
        <f t="shared" si="0"/>
        <v>944</v>
      </c>
      <c r="H59" s="1">
        <f>G59+(VLOOKUP(D59,Data!$A$2:$B$20,2,FALSE)*F59)</f>
        <v>948</v>
      </c>
      <c r="I59" s="1">
        <f>Table1[[#This Row],[EndByte(notinclusive)]]-1</f>
        <v>947</v>
      </c>
      <c r="J59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"unitMass":{"Type":"float","Value":"","Offset":944,"OffsetEnd":948}</v>
      </c>
      <c r="K59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{"Job":{"unitMass":{"Type":"float","Value":"","Offset":944,"OffsetEnd":948}}}</v>
      </c>
    </row>
    <row r="60" spans="1:11" x14ac:dyDescent="0.3">
      <c r="A60" s="4">
        <v>4</v>
      </c>
      <c r="B60" s="4" t="s">
        <v>289</v>
      </c>
      <c r="C60" s="4" t="s">
        <v>302</v>
      </c>
      <c r="D60" s="1" t="s">
        <v>2</v>
      </c>
      <c r="E60" s="1" t="s">
        <v>66</v>
      </c>
      <c r="F60" s="1">
        <v>1</v>
      </c>
      <c r="G60" s="1">
        <f t="shared" si="0"/>
        <v>948</v>
      </c>
      <c r="H60" s="1">
        <f>G60+(VLOOKUP(D60,Data!$A$2:$B$20,2,FALSE)*F60)</f>
        <v>952</v>
      </c>
      <c r="I60" s="1">
        <f>Table1[[#This Row],[EndByte(notinclusive)]]-1</f>
        <v>951</v>
      </c>
      <c r="J60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"speed":{"Type":"float","Value":"","Offset":948,"OffsetEnd":952}</v>
      </c>
      <c r="K60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{"Truck":{"Current":{"speed":{"Type":"float","Value":"","Offset":948,"OffsetEnd":952}}}}</v>
      </c>
    </row>
    <row r="61" spans="1:11" x14ac:dyDescent="0.3">
      <c r="A61" s="4">
        <v>4</v>
      </c>
      <c r="B61" s="4" t="s">
        <v>289</v>
      </c>
      <c r="C61" s="4" t="s">
        <v>302</v>
      </c>
      <c r="D61" s="1" t="s">
        <v>2</v>
      </c>
      <c r="E61" s="1" t="s">
        <v>67</v>
      </c>
      <c r="F61" s="1">
        <v>1</v>
      </c>
      <c r="G61" s="1">
        <f t="shared" si="0"/>
        <v>952</v>
      </c>
      <c r="H61" s="1">
        <f>G61+(VLOOKUP(D61,Data!$A$2:$B$20,2,FALSE)*F61)</f>
        <v>956</v>
      </c>
      <c r="I61" s="1">
        <f>Table1[[#This Row],[EndByte(notinclusive)]]-1</f>
        <v>955</v>
      </c>
      <c r="J61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"engineRpm":{"Type":"float","Value":"","Offset":952,"OffsetEnd":956}</v>
      </c>
      <c r="K61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{"Truck":{"Current":{"engineRpm":{"Type":"float","Value":"","Offset":952,"OffsetEnd":956}}}}</v>
      </c>
    </row>
    <row r="62" spans="1:11" x14ac:dyDescent="0.3">
      <c r="A62" s="4">
        <v>4</v>
      </c>
      <c r="B62" s="4" t="s">
        <v>287</v>
      </c>
      <c r="C62" s="4" t="s">
        <v>303</v>
      </c>
      <c r="D62" s="1" t="s">
        <v>2</v>
      </c>
      <c r="E62" s="1" t="s">
        <v>68</v>
      </c>
      <c r="F62" s="1">
        <v>1</v>
      </c>
      <c r="G62" s="1">
        <f t="shared" si="0"/>
        <v>956</v>
      </c>
      <c r="H62" s="1">
        <f>G62+(VLOOKUP(D62,Data!$A$2:$B$20,2,FALSE)*F62)</f>
        <v>960</v>
      </c>
      <c r="I62" s="1">
        <f>Table1[[#This Row],[EndByte(notinclusive)]]-1</f>
        <v>959</v>
      </c>
      <c r="J62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"userSteer":{"Type":"float","Value":"","Offset":956,"OffsetEnd":960}</v>
      </c>
      <c r="K62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{"Game":{"Control":{"userSteer":{"Type":"float","Value":"","Offset":956,"OffsetEnd":960}}}}</v>
      </c>
    </row>
    <row r="63" spans="1:11" x14ac:dyDescent="0.3">
      <c r="A63" s="4">
        <v>4</v>
      </c>
      <c r="B63" s="4" t="s">
        <v>287</v>
      </c>
      <c r="C63" s="4" t="s">
        <v>303</v>
      </c>
      <c r="D63" s="1" t="s">
        <v>2</v>
      </c>
      <c r="E63" s="1" t="s">
        <v>69</v>
      </c>
      <c r="F63" s="1">
        <v>1</v>
      </c>
      <c r="G63" s="1">
        <f t="shared" si="0"/>
        <v>960</v>
      </c>
      <c r="H63" s="1">
        <f>G63+(VLOOKUP(D63,Data!$A$2:$B$20,2,FALSE)*F63)</f>
        <v>964</v>
      </c>
      <c r="I63" s="1">
        <f>Table1[[#This Row],[EndByte(notinclusive)]]-1</f>
        <v>963</v>
      </c>
      <c r="J63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"userThrottle":{"Type":"float","Value":"","Offset":960,"OffsetEnd":964}</v>
      </c>
      <c r="K63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{"Game":{"Control":{"userThrottle":{"Type":"float","Value":"","Offset":960,"OffsetEnd":964}}}}</v>
      </c>
    </row>
    <row r="64" spans="1:11" x14ac:dyDescent="0.3">
      <c r="A64" s="4">
        <v>4</v>
      </c>
      <c r="B64" s="4" t="s">
        <v>287</v>
      </c>
      <c r="C64" s="4" t="s">
        <v>303</v>
      </c>
      <c r="D64" s="1" t="s">
        <v>2</v>
      </c>
      <c r="E64" s="1" t="s">
        <v>70</v>
      </c>
      <c r="F64" s="1">
        <v>1</v>
      </c>
      <c r="G64" s="1">
        <f t="shared" si="0"/>
        <v>964</v>
      </c>
      <c r="H64" s="1">
        <f>G64+(VLOOKUP(D64,Data!$A$2:$B$20,2,FALSE)*F64)</f>
        <v>968</v>
      </c>
      <c r="I64" s="1">
        <f>Table1[[#This Row],[EndByte(notinclusive)]]-1</f>
        <v>967</v>
      </c>
      <c r="J64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"userBrake":{"Type":"float","Value":"","Offset":964,"OffsetEnd":968}</v>
      </c>
      <c r="K64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{"Game":{"Control":{"userBrake":{"Type":"float","Value":"","Offset":964,"OffsetEnd":968}}}}</v>
      </c>
    </row>
    <row r="65" spans="1:11" x14ac:dyDescent="0.3">
      <c r="A65" s="4">
        <v>4</v>
      </c>
      <c r="B65" s="4" t="s">
        <v>287</v>
      </c>
      <c r="C65" s="4" t="s">
        <v>303</v>
      </c>
      <c r="D65" s="1" t="s">
        <v>2</v>
      </c>
      <c r="E65" s="1" t="s">
        <v>71</v>
      </c>
      <c r="F65" s="1">
        <v>1</v>
      </c>
      <c r="G65" s="1">
        <f t="shared" si="0"/>
        <v>968</v>
      </c>
      <c r="H65" s="1">
        <f>G65+(VLOOKUP(D65,Data!$A$2:$B$20,2,FALSE)*F65)</f>
        <v>972</v>
      </c>
      <c r="I65" s="1">
        <f>Table1[[#This Row],[EndByte(notinclusive)]]-1</f>
        <v>971</v>
      </c>
      <c r="J65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"userClutch":{"Type":"float","Value":"","Offset":968,"OffsetEnd":972}</v>
      </c>
      <c r="K65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{"Game":{"Control":{"userClutch":{"Type":"float","Value":"","Offset":968,"OffsetEnd":972}}}}</v>
      </c>
    </row>
    <row r="66" spans="1:11" x14ac:dyDescent="0.3">
      <c r="A66" s="4">
        <v>4</v>
      </c>
      <c r="B66" s="4" t="s">
        <v>287</v>
      </c>
      <c r="C66" s="4" t="s">
        <v>303</v>
      </c>
      <c r="D66" s="1" t="s">
        <v>2</v>
      </c>
      <c r="E66" s="1" t="s">
        <v>72</v>
      </c>
      <c r="F66" s="1">
        <v>1</v>
      </c>
      <c r="G66" s="1">
        <f t="shared" si="0"/>
        <v>972</v>
      </c>
      <c r="H66" s="1">
        <f>G66+(VLOOKUP(D66,Data!$A$2:$B$20,2,FALSE)*F66)</f>
        <v>976</v>
      </c>
      <c r="I66" s="1">
        <f>Table1[[#This Row],[EndByte(notinclusive)]]-1</f>
        <v>975</v>
      </c>
      <c r="J66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"gameSteer":{"Type":"float","Value":"","Offset":972,"OffsetEnd":976}</v>
      </c>
      <c r="K66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{"Game":{"Control":{"gameSteer":{"Type":"float","Value":"","Offset":972,"OffsetEnd":976}}}}</v>
      </c>
    </row>
    <row r="67" spans="1:11" x14ac:dyDescent="0.3">
      <c r="A67" s="4">
        <v>4</v>
      </c>
      <c r="B67" s="4" t="s">
        <v>287</v>
      </c>
      <c r="C67" s="4" t="s">
        <v>303</v>
      </c>
      <c r="D67" s="1" t="s">
        <v>2</v>
      </c>
      <c r="E67" s="1" t="s">
        <v>73</v>
      </c>
      <c r="F67" s="1">
        <v>1</v>
      </c>
      <c r="G67" s="1">
        <f t="shared" si="0"/>
        <v>976</v>
      </c>
      <c r="H67" s="1">
        <f>G67+(VLOOKUP(D67,Data!$A$2:$B$20,2,FALSE)*F67)</f>
        <v>980</v>
      </c>
      <c r="I67" s="1">
        <f>Table1[[#This Row],[EndByte(notinclusive)]]-1</f>
        <v>979</v>
      </c>
      <c r="J67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"gameThrottle":{"Type":"float","Value":"","Offset":976,"OffsetEnd":980}</v>
      </c>
      <c r="K67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{"Game":{"Control":{"gameThrottle":{"Type":"float","Value":"","Offset":976,"OffsetEnd":980}}}}</v>
      </c>
    </row>
    <row r="68" spans="1:11" x14ac:dyDescent="0.3">
      <c r="A68" s="4">
        <v>4</v>
      </c>
      <c r="B68" s="4" t="s">
        <v>287</v>
      </c>
      <c r="C68" s="4" t="s">
        <v>303</v>
      </c>
      <c r="D68" s="1" t="s">
        <v>2</v>
      </c>
      <c r="E68" s="1" t="s">
        <v>74</v>
      </c>
      <c r="F68" s="1">
        <v>1</v>
      </c>
      <c r="G68" s="1">
        <f t="shared" ref="G68:G137" si="1">H67</f>
        <v>980</v>
      </c>
      <c r="H68" s="1">
        <f>G68+(VLOOKUP(D68,Data!$A$2:$B$20,2,FALSE)*F68)</f>
        <v>984</v>
      </c>
      <c r="I68" s="1">
        <f>Table1[[#This Row],[EndByte(notinclusive)]]-1</f>
        <v>983</v>
      </c>
      <c r="J68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"gameBrake":{"Type":"float","Value":"","Offset":980,"OffsetEnd":984}</v>
      </c>
      <c r="K68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{"Game":{"Control":{"gameBrake":{"Type":"float","Value":"","Offset":980,"OffsetEnd":984}}}}</v>
      </c>
    </row>
    <row r="69" spans="1:11" x14ac:dyDescent="0.3">
      <c r="A69" s="4">
        <v>4</v>
      </c>
      <c r="B69" s="4" t="s">
        <v>287</v>
      </c>
      <c r="C69" s="4" t="s">
        <v>303</v>
      </c>
      <c r="D69" s="1" t="s">
        <v>2</v>
      </c>
      <c r="E69" s="1" t="s">
        <v>75</v>
      </c>
      <c r="F69" s="1">
        <v>1</v>
      </c>
      <c r="G69" s="1">
        <f t="shared" si="1"/>
        <v>984</v>
      </c>
      <c r="H69" s="1">
        <f>G69+(VLOOKUP(D69,Data!$A$2:$B$20,2,FALSE)*F69)</f>
        <v>988</v>
      </c>
      <c r="I69" s="1">
        <f>Table1[[#This Row],[EndByte(notinclusive)]]-1</f>
        <v>987</v>
      </c>
      <c r="J69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"gameClutch":{"Type":"float","Value":"","Offset":984,"OffsetEnd":988}</v>
      </c>
      <c r="K69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{"Game":{"Control":{"gameClutch":{"Type":"float","Value":"","Offset":984,"OffsetEnd":988}}}}</v>
      </c>
    </row>
    <row r="70" spans="1:11" x14ac:dyDescent="0.3">
      <c r="A70" s="4">
        <v>4</v>
      </c>
      <c r="B70" s="4" t="s">
        <v>289</v>
      </c>
      <c r="C70" s="4" t="s">
        <v>302</v>
      </c>
      <c r="D70" s="1" t="s">
        <v>2</v>
      </c>
      <c r="E70" s="1" t="s">
        <v>76</v>
      </c>
      <c r="F70" s="1">
        <v>1</v>
      </c>
      <c r="G70" s="1">
        <f t="shared" si="1"/>
        <v>988</v>
      </c>
      <c r="H70" s="1">
        <f>G70+(VLOOKUP(D70,Data!$A$2:$B$20,2,FALSE)*F70)</f>
        <v>992</v>
      </c>
      <c r="I70" s="1">
        <f>Table1[[#This Row],[EndByte(notinclusive)]]-1</f>
        <v>991</v>
      </c>
      <c r="J70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"cruiseControlSpeed":{"Type":"float","Value":"","Offset":988,"OffsetEnd":992}</v>
      </c>
      <c r="K70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{"Truck":{"Current":{"cruiseControlSpeed":{"Type":"float","Value":"","Offset":988,"OffsetEnd":992}}}}</v>
      </c>
    </row>
    <row r="71" spans="1:11" x14ac:dyDescent="0.3">
      <c r="A71" s="4">
        <v>4</v>
      </c>
      <c r="B71" s="4" t="s">
        <v>289</v>
      </c>
      <c r="C71" s="4" t="s">
        <v>302</v>
      </c>
      <c r="D71" s="1" t="s">
        <v>2</v>
      </c>
      <c r="E71" s="1" t="s">
        <v>77</v>
      </c>
      <c r="F71" s="1">
        <v>1</v>
      </c>
      <c r="G71" s="1">
        <f t="shared" si="1"/>
        <v>992</v>
      </c>
      <c r="H71" s="1">
        <f>G71+(VLOOKUP(D71,Data!$A$2:$B$20,2,FALSE)*F71)</f>
        <v>996</v>
      </c>
      <c r="I71" s="1">
        <f>Table1[[#This Row],[EndByte(notinclusive)]]-1</f>
        <v>995</v>
      </c>
      <c r="J71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"airPressure":{"Type":"float","Value":"","Offset":992,"OffsetEnd":996}</v>
      </c>
      <c r="K71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{"Truck":{"Current":{"airPressure":{"Type":"float","Value":"","Offset":992,"OffsetEnd":996}}}}</v>
      </c>
    </row>
    <row r="72" spans="1:11" x14ac:dyDescent="0.3">
      <c r="A72" s="4">
        <v>4</v>
      </c>
      <c r="B72" s="4" t="s">
        <v>289</v>
      </c>
      <c r="C72" s="4" t="s">
        <v>302</v>
      </c>
      <c r="D72" s="1" t="s">
        <v>2</v>
      </c>
      <c r="E72" s="1" t="s">
        <v>78</v>
      </c>
      <c r="F72" s="1">
        <v>1</v>
      </c>
      <c r="G72" s="1">
        <f t="shared" si="1"/>
        <v>996</v>
      </c>
      <c r="H72" s="1">
        <f>G72+(VLOOKUP(D72,Data!$A$2:$B$20,2,FALSE)*F72)</f>
        <v>1000</v>
      </c>
      <c r="I72" s="1">
        <f>Table1[[#This Row],[EndByte(notinclusive)]]-1</f>
        <v>999</v>
      </c>
      <c r="J72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"brakeTemperature":{"Type":"float","Value":"","Offset":996,"OffsetEnd":1000}</v>
      </c>
      <c r="K72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{"Truck":{"Current":{"brakeTemperature":{"Type":"float","Value":"","Offset":996,"OffsetEnd":1000}}}}</v>
      </c>
    </row>
    <row r="73" spans="1:11" x14ac:dyDescent="0.3">
      <c r="A73" s="4">
        <v>4</v>
      </c>
      <c r="B73" s="4" t="s">
        <v>289</v>
      </c>
      <c r="C73" s="4" t="s">
        <v>302</v>
      </c>
      <c r="D73" s="1" t="s">
        <v>2</v>
      </c>
      <c r="E73" s="1" t="s">
        <v>79</v>
      </c>
      <c r="F73" s="1">
        <v>1</v>
      </c>
      <c r="G73" s="1">
        <f t="shared" si="1"/>
        <v>1000</v>
      </c>
      <c r="H73" s="1">
        <f>G73+(VLOOKUP(D73,Data!$A$2:$B$20,2,FALSE)*F73)</f>
        <v>1004</v>
      </c>
      <c r="I73" s="1">
        <f>Table1[[#This Row],[EndByte(notinclusive)]]-1</f>
        <v>1003</v>
      </c>
      <c r="J73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"fuel":{"Type":"float","Value":"","Offset":1000,"OffsetEnd":1004}</v>
      </c>
      <c r="K73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{"Truck":{"Current":{"fuel":{"Type":"float","Value":"","Offset":1000,"OffsetEnd":1004}}}}</v>
      </c>
    </row>
    <row r="74" spans="1:11" x14ac:dyDescent="0.3">
      <c r="A74" s="4">
        <v>4</v>
      </c>
      <c r="B74" s="4" t="s">
        <v>289</v>
      </c>
      <c r="C74" s="4" t="s">
        <v>302</v>
      </c>
      <c r="D74" s="1" t="s">
        <v>2</v>
      </c>
      <c r="E74" s="1" t="s">
        <v>80</v>
      </c>
      <c r="F74" s="1">
        <v>1</v>
      </c>
      <c r="G74" s="1">
        <f t="shared" si="1"/>
        <v>1004</v>
      </c>
      <c r="H74" s="1">
        <f>G74+(VLOOKUP(D74,Data!$A$2:$B$20,2,FALSE)*F74)</f>
        <v>1008</v>
      </c>
      <c r="I74" s="1">
        <f>Table1[[#This Row],[EndByte(notinclusive)]]-1</f>
        <v>1007</v>
      </c>
      <c r="J74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"fuelAvgConsumption":{"Type":"float","Value":"","Offset":1004,"OffsetEnd":1008}</v>
      </c>
      <c r="K74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{"Truck":{"Current":{"fuelAvgConsumption":{"Type":"float","Value":"","Offset":1004,"OffsetEnd":1008}}}}</v>
      </c>
    </row>
    <row r="75" spans="1:11" x14ac:dyDescent="0.3">
      <c r="A75" s="4">
        <v>4</v>
      </c>
      <c r="B75" s="4" t="s">
        <v>289</v>
      </c>
      <c r="C75" s="4" t="s">
        <v>302</v>
      </c>
      <c r="D75" s="1" t="s">
        <v>2</v>
      </c>
      <c r="E75" s="1" t="s">
        <v>81</v>
      </c>
      <c r="F75" s="1">
        <v>1</v>
      </c>
      <c r="G75" s="1">
        <f t="shared" si="1"/>
        <v>1008</v>
      </c>
      <c r="H75" s="1">
        <f>G75+(VLOOKUP(D75,Data!$A$2:$B$20,2,FALSE)*F75)</f>
        <v>1012</v>
      </c>
      <c r="I75" s="1">
        <f>Table1[[#This Row],[EndByte(notinclusive)]]-1</f>
        <v>1011</v>
      </c>
      <c r="J75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"fuelRange":{"Type":"float","Value":"","Offset":1008,"OffsetEnd":1012}</v>
      </c>
      <c r="K75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{"Truck":{"Current":{"fuelRange":{"Type":"float","Value":"","Offset":1008,"OffsetEnd":1012}}}}</v>
      </c>
    </row>
    <row r="76" spans="1:11" x14ac:dyDescent="0.3">
      <c r="A76" s="4">
        <v>4</v>
      </c>
      <c r="B76" s="4" t="s">
        <v>289</v>
      </c>
      <c r="C76" s="4" t="s">
        <v>302</v>
      </c>
      <c r="D76" s="1" t="s">
        <v>2</v>
      </c>
      <c r="E76" s="1" t="s">
        <v>82</v>
      </c>
      <c r="F76" s="1">
        <v>1</v>
      </c>
      <c r="G76" s="1">
        <f t="shared" si="1"/>
        <v>1012</v>
      </c>
      <c r="H76" s="1">
        <f>G76+(VLOOKUP(D76,Data!$A$2:$B$20,2,FALSE)*F76)</f>
        <v>1016</v>
      </c>
      <c r="I76" s="1">
        <f>Table1[[#This Row],[EndByte(notinclusive)]]-1</f>
        <v>1015</v>
      </c>
      <c r="J76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"adBlue":{"Type":"float","Value":"","Offset":1012,"OffsetEnd":1016}</v>
      </c>
      <c r="K76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{"Truck":{"Current":{"adBlue":{"Type":"float","Value":"","Offset":1012,"OffsetEnd":1016}}}}</v>
      </c>
    </row>
    <row r="77" spans="1:11" x14ac:dyDescent="0.3">
      <c r="A77" s="4">
        <v>4</v>
      </c>
      <c r="B77" s="4" t="s">
        <v>289</v>
      </c>
      <c r="C77" s="4" t="s">
        <v>302</v>
      </c>
      <c r="D77" s="1" t="s">
        <v>2</v>
      </c>
      <c r="E77" s="1" t="s">
        <v>83</v>
      </c>
      <c r="F77" s="1">
        <v>1</v>
      </c>
      <c r="G77" s="1">
        <f t="shared" si="1"/>
        <v>1016</v>
      </c>
      <c r="H77" s="1">
        <f>G77+(VLOOKUP(D77,Data!$A$2:$B$20,2,FALSE)*F77)</f>
        <v>1020</v>
      </c>
      <c r="I77" s="1">
        <f>Table1[[#This Row],[EndByte(notinclusive)]]-1</f>
        <v>1019</v>
      </c>
      <c r="J77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"oilPressure":{"Type":"float","Value":"","Offset":1016,"OffsetEnd":1020}</v>
      </c>
      <c r="K77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{"Truck":{"Current":{"oilPressure":{"Type":"float","Value":"","Offset":1016,"OffsetEnd":1020}}}}</v>
      </c>
    </row>
    <row r="78" spans="1:11" x14ac:dyDescent="0.3">
      <c r="A78" s="4">
        <v>4</v>
      </c>
      <c r="B78" s="4" t="s">
        <v>289</v>
      </c>
      <c r="C78" s="4" t="s">
        <v>302</v>
      </c>
      <c r="D78" s="1" t="s">
        <v>2</v>
      </c>
      <c r="E78" s="1" t="s">
        <v>84</v>
      </c>
      <c r="F78" s="1">
        <v>1</v>
      </c>
      <c r="G78" s="1">
        <f t="shared" si="1"/>
        <v>1020</v>
      </c>
      <c r="H78" s="1">
        <f>G78+(VLOOKUP(D78,Data!$A$2:$B$20,2,FALSE)*F78)</f>
        <v>1024</v>
      </c>
      <c r="I78" s="1">
        <f>Table1[[#This Row],[EndByte(notinclusive)]]-1</f>
        <v>1023</v>
      </c>
      <c r="J78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"oilTemperature":{"Type":"float","Value":"","Offset":1020,"OffsetEnd":1024}</v>
      </c>
      <c r="K78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{"Truck":{"Current":{"oilTemperature":{"Type":"float","Value":"","Offset":1020,"OffsetEnd":1024}}}}</v>
      </c>
    </row>
    <row r="79" spans="1:11" x14ac:dyDescent="0.3">
      <c r="A79" s="4">
        <v>4</v>
      </c>
      <c r="B79" s="4" t="s">
        <v>289</v>
      </c>
      <c r="C79" s="4" t="s">
        <v>302</v>
      </c>
      <c r="D79" s="1" t="s">
        <v>2</v>
      </c>
      <c r="E79" s="1" t="s">
        <v>85</v>
      </c>
      <c r="F79" s="1">
        <v>1</v>
      </c>
      <c r="G79" s="1">
        <f t="shared" si="1"/>
        <v>1024</v>
      </c>
      <c r="H79" s="1">
        <f>G79+(VLOOKUP(D79,Data!$A$2:$B$20,2,FALSE)*F79)</f>
        <v>1028</v>
      </c>
      <c r="I79" s="1">
        <f>Table1[[#This Row],[EndByte(notinclusive)]]-1</f>
        <v>1027</v>
      </c>
      <c r="J79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"waterTemperature":{"Type":"float","Value":"","Offset":1024,"OffsetEnd":1028}</v>
      </c>
      <c r="K79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{"Truck":{"Current":{"waterTemperature":{"Type":"float","Value":"","Offset":1024,"OffsetEnd":1028}}}}</v>
      </c>
    </row>
    <row r="80" spans="1:11" x14ac:dyDescent="0.3">
      <c r="A80" s="4">
        <v>4</v>
      </c>
      <c r="B80" s="4" t="s">
        <v>289</v>
      </c>
      <c r="C80" s="4" t="s">
        <v>302</v>
      </c>
      <c r="D80" s="1" t="s">
        <v>2</v>
      </c>
      <c r="E80" s="1" t="s">
        <v>86</v>
      </c>
      <c r="F80" s="1">
        <v>1</v>
      </c>
      <c r="G80" s="1">
        <f t="shared" si="1"/>
        <v>1028</v>
      </c>
      <c r="H80" s="1">
        <f>G80+(VLOOKUP(D80,Data!$A$2:$B$20,2,FALSE)*F80)</f>
        <v>1032</v>
      </c>
      <c r="I80" s="1">
        <f>Table1[[#This Row],[EndByte(notinclusive)]]-1</f>
        <v>1031</v>
      </c>
      <c r="J80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"batteryVoltage":{"Type":"float","Value":"","Offset":1028,"OffsetEnd":1032}</v>
      </c>
      <c r="K80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{"Truck":{"Current":{"batteryVoltage":{"Type":"float","Value":"","Offset":1028,"OffsetEnd":1032}}}}</v>
      </c>
    </row>
    <row r="81" spans="1:11" x14ac:dyDescent="0.3">
      <c r="A81" s="4">
        <v>4</v>
      </c>
      <c r="B81" s="4" t="s">
        <v>289</v>
      </c>
      <c r="C81" s="4" t="s">
        <v>302</v>
      </c>
      <c r="D81" s="1" t="s">
        <v>2</v>
      </c>
      <c r="E81" s="1" t="s">
        <v>87</v>
      </c>
      <c r="F81" s="1">
        <v>1</v>
      </c>
      <c r="G81" s="1">
        <f t="shared" si="1"/>
        <v>1032</v>
      </c>
      <c r="H81" s="1">
        <f>G81+(VLOOKUP(D81,Data!$A$2:$B$20,2,FALSE)*F81)</f>
        <v>1036</v>
      </c>
      <c r="I81" s="1">
        <f>Table1[[#This Row],[EndByte(notinclusive)]]-1</f>
        <v>1035</v>
      </c>
      <c r="J81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"lightsDashboard":{"Type":"float","Value":"","Offset":1032,"OffsetEnd":1036}</v>
      </c>
      <c r="K81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{"Truck":{"Current":{"lightsDashboard":{"Type":"float","Value":"","Offset":1032,"OffsetEnd":1036}}}}</v>
      </c>
    </row>
    <row r="82" spans="1:11" x14ac:dyDescent="0.3">
      <c r="A82" s="4">
        <v>4</v>
      </c>
      <c r="B82" s="4" t="s">
        <v>289</v>
      </c>
      <c r="C82" s="4" t="s">
        <v>304</v>
      </c>
      <c r="D82" s="1" t="s">
        <v>2</v>
      </c>
      <c r="E82" s="1" t="s">
        <v>88</v>
      </c>
      <c r="F82" s="1">
        <v>1</v>
      </c>
      <c r="G82" s="1">
        <f t="shared" si="1"/>
        <v>1036</v>
      </c>
      <c r="H82" s="1">
        <f>G82+(VLOOKUP(D82,Data!$A$2:$B$20,2,FALSE)*F82)</f>
        <v>1040</v>
      </c>
      <c r="I82" s="1">
        <f>Table1[[#This Row],[EndByte(notinclusive)]]-1</f>
        <v>1039</v>
      </c>
      <c r="J82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"wearEngine":{"Type":"float","Value":"","Offset":1036,"OffsetEnd":1040}</v>
      </c>
      <c r="K82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{"Truck":{"Damage":{"wearEngine":{"Type":"float","Value":"","Offset":1036,"OffsetEnd":1040}}}}</v>
      </c>
    </row>
    <row r="83" spans="1:11" x14ac:dyDescent="0.3">
      <c r="A83" s="4">
        <v>4</v>
      </c>
      <c r="B83" s="4" t="s">
        <v>289</v>
      </c>
      <c r="C83" s="4" t="s">
        <v>304</v>
      </c>
      <c r="D83" s="1" t="s">
        <v>2</v>
      </c>
      <c r="E83" s="1" t="s">
        <v>89</v>
      </c>
      <c r="F83" s="1">
        <v>1</v>
      </c>
      <c r="G83" s="1">
        <f t="shared" si="1"/>
        <v>1040</v>
      </c>
      <c r="H83" s="1">
        <f>G83+(VLOOKUP(D83,Data!$A$2:$B$20,2,FALSE)*F83)</f>
        <v>1044</v>
      </c>
      <c r="I83" s="1">
        <f>Table1[[#This Row],[EndByte(notinclusive)]]-1</f>
        <v>1043</v>
      </c>
      <c r="J83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"wearTransmission":{"Type":"float","Value":"","Offset":1040,"OffsetEnd":1044}</v>
      </c>
      <c r="K83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{"Truck":{"Damage":{"wearTransmission":{"Type":"float","Value":"","Offset":1040,"OffsetEnd":1044}}}}</v>
      </c>
    </row>
    <row r="84" spans="1:11" x14ac:dyDescent="0.3">
      <c r="A84" s="4">
        <v>4</v>
      </c>
      <c r="B84" s="4" t="s">
        <v>289</v>
      </c>
      <c r="C84" s="4" t="s">
        <v>304</v>
      </c>
      <c r="D84" s="1" t="s">
        <v>2</v>
      </c>
      <c r="E84" s="1" t="s">
        <v>90</v>
      </c>
      <c r="F84" s="1">
        <v>1</v>
      </c>
      <c r="G84" s="1">
        <f t="shared" si="1"/>
        <v>1044</v>
      </c>
      <c r="H84" s="1">
        <f>G84+(VLOOKUP(D84,Data!$A$2:$B$20,2,FALSE)*F84)</f>
        <v>1048</v>
      </c>
      <c r="I84" s="1">
        <f>Table1[[#This Row],[EndByte(notinclusive)]]-1</f>
        <v>1047</v>
      </c>
      <c r="J84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"wearCabin":{"Type":"float","Value":"","Offset":1044,"OffsetEnd":1048}</v>
      </c>
      <c r="K84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{"Truck":{"Damage":{"wearCabin":{"Type":"float","Value":"","Offset":1044,"OffsetEnd":1048}}}}</v>
      </c>
    </row>
    <row r="85" spans="1:11" x14ac:dyDescent="0.3">
      <c r="A85" s="4">
        <v>4</v>
      </c>
      <c r="B85" s="4" t="s">
        <v>289</v>
      </c>
      <c r="C85" s="4" t="s">
        <v>304</v>
      </c>
      <c r="D85" s="1" t="s">
        <v>2</v>
      </c>
      <c r="E85" s="1" t="s">
        <v>91</v>
      </c>
      <c r="F85" s="1">
        <v>1</v>
      </c>
      <c r="G85" s="1">
        <f t="shared" si="1"/>
        <v>1048</v>
      </c>
      <c r="H85" s="1">
        <f>G85+(VLOOKUP(D85,Data!$A$2:$B$20,2,FALSE)*F85)</f>
        <v>1052</v>
      </c>
      <c r="I85" s="1">
        <f>Table1[[#This Row],[EndByte(notinclusive)]]-1</f>
        <v>1051</v>
      </c>
      <c r="J85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"wearChassis":{"Type":"float","Value":"","Offset":1048,"OffsetEnd":1052}</v>
      </c>
      <c r="K85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{"Truck":{"Damage":{"wearChassis":{"Type":"float","Value":"","Offset":1048,"OffsetEnd":1052}}}}</v>
      </c>
    </row>
    <row r="86" spans="1:11" x14ac:dyDescent="0.3">
      <c r="A86" s="4">
        <v>4</v>
      </c>
      <c r="B86" s="4" t="s">
        <v>289</v>
      </c>
      <c r="C86" s="4" t="s">
        <v>304</v>
      </c>
      <c r="D86" s="1" t="s">
        <v>2</v>
      </c>
      <c r="E86" s="1" t="s">
        <v>92</v>
      </c>
      <c r="F86" s="1">
        <v>1</v>
      </c>
      <c r="G86" s="1">
        <f t="shared" si="1"/>
        <v>1052</v>
      </c>
      <c r="H86" s="1">
        <f>G86+(VLOOKUP(D86,Data!$A$2:$B$20,2,FALSE)*F86)</f>
        <v>1056</v>
      </c>
      <c r="I86" s="1">
        <f>Table1[[#This Row],[EndByte(notinclusive)]]-1</f>
        <v>1055</v>
      </c>
      <c r="J86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"wearWheels":{"Type":"float","Value":"","Offset":1052,"OffsetEnd":1056}</v>
      </c>
      <c r="K86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{"Truck":{"Damage":{"wearWheels":{"Type":"float","Value":"","Offset":1052,"OffsetEnd":1056}}}}</v>
      </c>
    </row>
    <row r="87" spans="1:11" x14ac:dyDescent="0.3">
      <c r="A87" s="4">
        <v>4</v>
      </c>
      <c r="B87" s="4" t="s">
        <v>289</v>
      </c>
      <c r="C87" s="4" t="s">
        <v>302</v>
      </c>
      <c r="D87" s="1" t="s">
        <v>2</v>
      </c>
      <c r="E87" s="1" t="s">
        <v>93</v>
      </c>
      <c r="F87" s="1">
        <v>1</v>
      </c>
      <c r="G87" s="1">
        <f t="shared" si="1"/>
        <v>1056</v>
      </c>
      <c r="H87" s="1">
        <f>G87+(VLOOKUP(D87,Data!$A$2:$B$20,2,FALSE)*F87)</f>
        <v>1060</v>
      </c>
      <c r="I87" s="1">
        <f>Table1[[#This Row],[EndByte(notinclusive)]]-1</f>
        <v>1059</v>
      </c>
      <c r="J87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"truckOdometer":{"Type":"float","Value":"","Offset":1056,"OffsetEnd":1060}</v>
      </c>
      <c r="K87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{"Truck":{"Current":{"truckOdometer":{"Type":"float","Value":"","Offset":1056,"OffsetEnd":1060}}}}</v>
      </c>
    </row>
    <row r="88" spans="1:11" x14ac:dyDescent="0.3">
      <c r="A88" s="4">
        <v>4</v>
      </c>
      <c r="B88" s="4" t="s">
        <v>295</v>
      </c>
      <c r="C88" s="4"/>
      <c r="D88" s="1" t="s">
        <v>2</v>
      </c>
      <c r="E88" s="1" t="s">
        <v>94</v>
      </c>
      <c r="F88" s="1">
        <v>1</v>
      </c>
      <c r="G88" s="1">
        <f t="shared" si="1"/>
        <v>1060</v>
      </c>
      <c r="H88" s="1">
        <f>G88+(VLOOKUP(D88,Data!$A$2:$B$20,2,FALSE)*F88)</f>
        <v>1064</v>
      </c>
      <c r="I88" s="1">
        <f>Table1[[#This Row],[EndByte(notinclusive)]]-1</f>
        <v>1063</v>
      </c>
      <c r="J88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"routeDistance":{"Type":"float","Value":"","Offset":1060,"OffsetEnd":1064}</v>
      </c>
      <c r="K88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{"Navigation":{"routeDistance":{"Type":"float","Value":"","Offset":1060,"OffsetEnd":1064}}}</v>
      </c>
    </row>
    <row r="89" spans="1:11" x14ac:dyDescent="0.3">
      <c r="A89" s="4">
        <v>4</v>
      </c>
      <c r="B89" s="4" t="s">
        <v>295</v>
      </c>
      <c r="C89" s="4"/>
      <c r="D89" s="1" t="s">
        <v>2</v>
      </c>
      <c r="E89" s="1" t="s">
        <v>95</v>
      </c>
      <c r="F89" s="1">
        <v>1</v>
      </c>
      <c r="G89" s="1">
        <f t="shared" si="1"/>
        <v>1064</v>
      </c>
      <c r="H89" s="1">
        <f>G89+(VLOOKUP(D89,Data!$A$2:$B$20,2,FALSE)*F89)</f>
        <v>1068</v>
      </c>
      <c r="I89" s="1">
        <f>Table1[[#This Row],[EndByte(notinclusive)]]-1</f>
        <v>1067</v>
      </c>
      <c r="J89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"routeTime":{"Type":"float","Value":"","Offset":1064,"OffsetEnd":1068}</v>
      </c>
      <c r="K89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{"Navigation":{"routeTime":{"Type":"float","Value":"","Offset":1064,"OffsetEnd":1068}}}</v>
      </c>
    </row>
    <row r="90" spans="1:11" x14ac:dyDescent="0.3">
      <c r="A90" s="4">
        <v>4</v>
      </c>
      <c r="B90" s="4" t="s">
        <v>295</v>
      </c>
      <c r="C90" s="4"/>
      <c r="D90" s="1" t="s">
        <v>2</v>
      </c>
      <c r="E90" s="1" t="s">
        <v>96</v>
      </c>
      <c r="F90" s="1">
        <v>1</v>
      </c>
      <c r="G90" s="1">
        <f t="shared" si="1"/>
        <v>1068</v>
      </c>
      <c r="H90" s="1">
        <f>G90+(VLOOKUP(D90,Data!$A$2:$B$20,2,FALSE)*F90)</f>
        <v>1072</v>
      </c>
      <c r="I90" s="1">
        <f>Table1[[#This Row],[EndByte(notinclusive)]]-1</f>
        <v>1071</v>
      </c>
      <c r="J90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"speedLimit":{"Type":"float","Value":"","Offset":1068,"OffsetEnd":1072}</v>
      </c>
      <c r="K90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{"Navigation":{"speedLimit":{"Type":"float","Value":"","Offset":1068,"OffsetEnd":1072}}}</v>
      </c>
    </row>
    <row r="91" spans="1:11" x14ac:dyDescent="0.3">
      <c r="A91" s="4">
        <v>4</v>
      </c>
      <c r="B91" s="4" t="s">
        <v>289</v>
      </c>
      <c r="C91" s="4" t="s">
        <v>298</v>
      </c>
      <c r="D91" s="1" t="s">
        <v>2</v>
      </c>
      <c r="E91" s="1" t="s">
        <v>104</v>
      </c>
      <c r="F91" s="1">
        <v>16</v>
      </c>
      <c r="G91" s="1">
        <f t="shared" si="1"/>
        <v>1072</v>
      </c>
      <c r="H91" s="1">
        <f>G91+(VLOOKUP(D91,Data!$A$2:$B$20,2,FALSE)*F91)</f>
        <v>1136</v>
      </c>
      <c r="I91" s="1">
        <f>Table1[[#This Row],[EndByte(notinclusive)]]-1</f>
        <v>1135</v>
      </c>
      <c r="J91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"truckWheelSuspensionDeflection":{"Type":"float","Value":"","Offset":1072,"OffsetEnd":1136}</v>
      </c>
      <c r="K91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{"Truck":{"Wheels":{"truckWheelSuspensionDeflection":{"Type":"float","Value":"","Offset":1072,"OffsetEnd":1136}}}}</v>
      </c>
    </row>
    <row r="92" spans="1:11" x14ac:dyDescent="0.3">
      <c r="A92" s="4">
        <v>4</v>
      </c>
      <c r="B92" s="4" t="s">
        <v>289</v>
      </c>
      <c r="C92" s="4" t="s">
        <v>298</v>
      </c>
      <c r="D92" s="1" t="s">
        <v>2</v>
      </c>
      <c r="E92" s="1" t="s">
        <v>105</v>
      </c>
      <c r="F92" s="1">
        <v>16</v>
      </c>
      <c r="G92" s="1">
        <f t="shared" si="1"/>
        <v>1136</v>
      </c>
      <c r="H92" s="1">
        <f>G92+(VLOOKUP(D92,Data!$A$2:$B$20,2,FALSE)*F92)</f>
        <v>1200</v>
      </c>
      <c r="I92" s="1">
        <f>Table1[[#This Row],[EndByte(notinclusive)]]-1</f>
        <v>1199</v>
      </c>
      <c r="J92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"truckWheelVelocity":{"Type":"float","Value":"","Offset":1136,"OffsetEnd":1200}</v>
      </c>
      <c r="K92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{"Truck":{"Wheels":{"truckWheelVelocity":{"Type":"float","Value":"","Offset":1136,"OffsetEnd":1200}}}}</v>
      </c>
    </row>
    <row r="93" spans="1:11" x14ac:dyDescent="0.3">
      <c r="A93" s="4">
        <v>4</v>
      </c>
      <c r="B93" s="4" t="s">
        <v>289</v>
      </c>
      <c r="C93" s="4" t="s">
        <v>298</v>
      </c>
      <c r="D93" s="1" t="s">
        <v>2</v>
      </c>
      <c r="E93" s="1" t="s">
        <v>106</v>
      </c>
      <c r="F93" s="1">
        <v>16</v>
      </c>
      <c r="G93" s="1">
        <f t="shared" si="1"/>
        <v>1200</v>
      </c>
      <c r="H93" s="1">
        <f>G93+(VLOOKUP(D93,Data!$A$2:$B$20,2,FALSE)*F93)</f>
        <v>1264</v>
      </c>
      <c r="I93" s="1">
        <f>Table1[[#This Row],[EndByte(notinclusive)]]-1</f>
        <v>1263</v>
      </c>
      <c r="J93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"truckWheelSteering":{"Type":"float","Value":"","Offset":1200,"OffsetEnd":1264}</v>
      </c>
      <c r="K93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{"Truck":{"Wheels":{"truckWheelSteering":{"Type":"float","Value":"","Offset":1200,"OffsetEnd":1264}}}}</v>
      </c>
    </row>
    <row r="94" spans="1:11" x14ac:dyDescent="0.3">
      <c r="A94" s="4">
        <v>4</v>
      </c>
      <c r="B94" s="4" t="s">
        <v>289</v>
      </c>
      <c r="C94" s="4" t="s">
        <v>298</v>
      </c>
      <c r="D94" s="1" t="s">
        <v>2</v>
      </c>
      <c r="E94" s="1" t="s">
        <v>107</v>
      </c>
      <c r="F94" s="1">
        <v>16</v>
      </c>
      <c r="G94" s="1">
        <f t="shared" si="1"/>
        <v>1264</v>
      </c>
      <c r="H94" s="1">
        <f>G94+(VLOOKUP(D94,Data!$A$2:$B$20,2,FALSE)*F94)</f>
        <v>1328</v>
      </c>
      <c r="I94" s="1">
        <f>Table1[[#This Row],[EndByte(notinclusive)]]-1</f>
        <v>1327</v>
      </c>
      <c r="J94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"truckWheelRotation":{"Type":"float","Value":"","Offset":1264,"OffsetEnd":1328}</v>
      </c>
      <c r="K94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{"Truck":{"Wheels":{"truckWheelRotation":{"Type":"float","Value":"","Offset":1264,"OffsetEnd":1328}}}}</v>
      </c>
    </row>
    <row r="95" spans="1:11" x14ac:dyDescent="0.3">
      <c r="A95" s="4">
        <v>4</v>
      </c>
      <c r="B95" s="4" t="s">
        <v>289</v>
      </c>
      <c r="C95" s="4" t="s">
        <v>298</v>
      </c>
      <c r="D95" s="1" t="s">
        <v>2</v>
      </c>
      <c r="E95" s="1" t="s">
        <v>108</v>
      </c>
      <c r="F95" s="1">
        <v>16</v>
      </c>
      <c r="G95" s="1">
        <f t="shared" si="1"/>
        <v>1328</v>
      </c>
      <c r="H95" s="1">
        <f>G95+(VLOOKUP(D95,Data!$A$2:$B$20,2,FALSE)*F95)</f>
        <v>1392</v>
      </c>
      <c r="I95" s="1">
        <f>Table1[[#This Row],[EndByte(notinclusive)]]-1</f>
        <v>1391</v>
      </c>
      <c r="J95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"truckWheelLift":{"Type":"float","Value":"","Offset":1328,"OffsetEnd":1392}</v>
      </c>
      <c r="K95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{"Truck":{"Wheels":{"truckWheelLift":{"Type":"float","Value":"","Offset":1328,"OffsetEnd":1392}}}}</v>
      </c>
    </row>
    <row r="96" spans="1:11" x14ac:dyDescent="0.3">
      <c r="A96" s="4">
        <v>4</v>
      </c>
      <c r="B96" s="4" t="s">
        <v>289</v>
      </c>
      <c r="C96" s="4" t="s">
        <v>298</v>
      </c>
      <c r="D96" s="1" t="s">
        <v>2</v>
      </c>
      <c r="E96" s="1" t="s">
        <v>109</v>
      </c>
      <c r="F96" s="1">
        <v>16</v>
      </c>
      <c r="G96" s="1">
        <f t="shared" si="1"/>
        <v>1392</v>
      </c>
      <c r="H96" s="1">
        <f>G96+(VLOOKUP(D96,Data!$A$2:$B$20,2,FALSE)*F96)</f>
        <v>1456</v>
      </c>
      <c r="I96" s="1">
        <f>Table1[[#This Row],[EndByte(notinclusive)]]-1</f>
        <v>1455</v>
      </c>
      <c r="J96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"truckWheelLiftOffset":{"Type":"float","Value":"","Offset":1392,"OffsetEnd":1456}</v>
      </c>
      <c r="K96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{"Truck":{"Wheels":{"truckWheelLiftOffset":{"Type":"float","Value":"","Offset":1392,"OffsetEnd":1456}}}}</v>
      </c>
    </row>
    <row r="97" spans="1:11" x14ac:dyDescent="0.3">
      <c r="A97" s="4">
        <v>4</v>
      </c>
      <c r="B97" s="4" t="s">
        <v>290</v>
      </c>
      <c r="C97" s="4"/>
      <c r="D97" s="1" t="s">
        <v>2</v>
      </c>
      <c r="E97" s="1" t="s">
        <v>97</v>
      </c>
      <c r="F97" s="1">
        <v>1</v>
      </c>
      <c r="G97" s="1">
        <f t="shared" si="1"/>
        <v>1456</v>
      </c>
      <c r="H97" s="1">
        <f>G97+(VLOOKUP(D97,Data!$A$2:$B$20,2,FALSE)*F97)</f>
        <v>1460</v>
      </c>
      <c r="I97" s="1">
        <f>Table1[[#This Row],[EndByte(notinclusive)]]-1</f>
        <v>1459</v>
      </c>
      <c r="J97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"jobDeliveredCargoDamage":{"Type":"float","Value":"","Offset":1456,"OffsetEnd":1460}</v>
      </c>
      <c r="K97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{"Job":{"jobDeliveredCargoDamage":{"Type":"float","Value":"","Offset":1456,"OffsetEnd":1460}}}</v>
      </c>
    </row>
    <row r="98" spans="1:11" x14ac:dyDescent="0.3">
      <c r="A98" s="4">
        <v>4</v>
      </c>
      <c r="B98" s="4" t="s">
        <v>290</v>
      </c>
      <c r="C98" s="4"/>
      <c r="D98" s="1" t="s">
        <v>2</v>
      </c>
      <c r="E98" s="1" t="s">
        <v>98</v>
      </c>
      <c r="F98" s="1">
        <v>1</v>
      </c>
      <c r="G98" s="1">
        <f t="shared" si="1"/>
        <v>1460</v>
      </c>
      <c r="H98" s="1">
        <f>G98+(VLOOKUP(D98,Data!$A$2:$B$20,2,FALSE)*F98)</f>
        <v>1464</v>
      </c>
      <c r="I98" s="1">
        <f>Table1[[#This Row],[EndByte(notinclusive)]]-1</f>
        <v>1463</v>
      </c>
      <c r="J98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"jobDeliveredDistanceKm":{"Type":"float","Value":"","Offset":1460,"OffsetEnd":1464}</v>
      </c>
      <c r="K98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{"Job":{"jobDeliveredDistanceKm":{"Type":"float","Value":"","Offset":1460,"OffsetEnd":1464}}}</v>
      </c>
    </row>
    <row r="99" spans="1:11" x14ac:dyDescent="0.3">
      <c r="A99" s="4">
        <v>4</v>
      </c>
      <c r="B99" s="4" t="s">
        <v>296</v>
      </c>
      <c r="C99" s="4"/>
      <c r="D99" s="1" t="s">
        <v>2</v>
      </c>
      <c r="E99" s="1" t="s">
        <v>99</v>
      </c>
      <c r="F99" s="1">
        <v>1</v>
      </c>
      <c r="G99" s="1">
        <f t="shared" si="1"/>
        <v>1464</v>
      </c>
      <c r="H99" s="1">
        <f>G99+(VLOOKUP(D99,Data!$A$2:$B$20,2,FALSE)*F99)</f>
        <v>1468</v>
      </c>
      <c r="I99" s="1">
        <f>Table1[[#This Row],[EndByte(notinclusive)]]-1</f>
        <v>1467</v>
      </c>
      <c r="J99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"refuelAmount":{"Type":"float","Value":"","Offset":1464,"OffsetEnd":1468}</v>
      </c>
      <c r="K99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{"Event":{"refuelAmount":{"Type":"float","Value":"","Offset":1464,"OffsetEnd":1468}}}</v>
      </c>
    </row>
    <row r="100" spans="1:11" x14ac:dyDescent="0.3">
      <c r="A100" s="4">
        <v>4</v>
      </c>
      <c r="B100" s="4" t="s">
        <v>290</v>
      </c>
      <c r="C100" s="4"/>
      <c r="D100" s="1" t="s">
        <v>2</v>
      </c>
      <c r="E100" s="1" t="s">
        <v>100</v>
      </c>
      <c r="F100" s="1">
        <v>1</v>
      </c>
      <c r="G100" s="1">
        <f t="shared" si="1"/>
        <v>1468</v>
      </c>
      <c r="H100" s="1">
        <f>G100+(VLOOKUP(D100,Data!$A$2:$B$20,2,FALSE)*F100)</f>
        <v>1472</v>
      </c>
      <c r="I100" s="1">
        <f>Table1[[#This Row],[EndByte(notinclusive)]]-1</f>
        <v>1471</v>
      </c>
      <c r="J100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"cargoDamage":{"Type":"float","Value":"","Offset":1468,"OffsetEnd":1472}</v>
      </c>
      <c r="K100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{"Job":{"cargoDamage":{"Type":"float","Value":"","Offset":1468,"OffsetEnd":1472}}}</v>
      </c>
    </row>
    <row r="101" spans="1:11" x14ac:dyDescent="0.3">
      <c r="A101" s="4">
        <v>4</v>
      </c>
      <c r="B101" s="4" t="s">
        <v>287</v>
      </c>
      <c r="C101" s="4"/>
      <c r="D101" s="1" t="s">
        <v>1</v>
      </c>
      <c r="E101" s="1" t="s">
        <v>110</v>
      </c>
      <c r="F101" s="1">
        <v>28</v>
      </c>
      <c r="G101" s="1">
        <f t="shared" si="1"/>
        <v>1472</v>
      </c>
      <c r="H101" s="1">
        <f>G101+(VLOOKUP(D101,Data!$A$2:$B$20,2,FALSE)*F101)</f>
        <v>1500</v>
      </c>
      <c r="I101" s="1">
        <f>Table1[[#This Row],[EndByte(notinclusive)]]-1</f>
        <v>1499</v>
      </c>
      <c r="J101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"buffer_f":{"Type":"char","Value":"","Offset":1472,"OffsetEnd":1500}</v>
      </c>
      <c r="K101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{"Game":{"buffer_f":{"Type":"char","Value":"","Offset":1472,"OffsetEnd":1500}}}</v>
      </c>
    </row>
    <row r="102" spans="1:11" x14ac:dyDescent="0.3">
      <c r="A102" s="4">
        <v>5</v>
      </c>
      <c r="B102" s="4" t="s">
        <v>289</v>
      </c>
      <c r="C102" s="4" t="s">
        <v>298</v>
      </c>
      <c r="D102" s="1" t="s">
        <v>10</v>
      </c>
      <c r="E102" s="1" t="s">
        <v>140</v>
      </c>
      <c r="F102" s="1">
        <v>16</v>
      </c>
      <c r="G102" s="1">
        <f t="shared" si="1"/>
        <v>1500</v>
      </c>
      <c r="H102" s="1">
        <f>G102+(VLOOKUP(D102,Data!$A$2:$B$20,2,FALSE)*F102)</f>
        <v>1516</v>
      </c>
      <c r="I102" s="1">
        <f>Table1[[#This Row],[EndByte(notinclusive)]]-1</f>
        <v>1515</v>
      </c>
      <c r="J102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"truckWheelSteerable":{"Type":"bool","Value":"","Offset":1500,"OffsetEnd":1516}</v>
      </c>
      <c r="K102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{"Truck":{"Wheels":{"truckWheelSteerable":{"Type":"bool","Value":"","Offset":1500,"OffsetEnd":1516}}}}</v>
      </c>
    </row>
    <row r="103" spans="1:11" x14ac:dyDescent="0.3">
      <c r="A103" s="4">
        <v>5</v>
      </c>
      <c r="B103" s="4" t="s">
        <v>289</v>
      </c>
      <c r="C103" s="4" t="s">
        <v>298</v>
      </c>
      <c r="D103" s="2" t="s">
        <v>10</v>
      </c>
      <c r="E103" s="1" t="s">
        <v>141</v>
      </c>
      <c r="F103" s="1">
        <v>16</v>
      </c>
      <c r="G103" s="1">
        <f t="shared" si="1"/>
        <v>1516</v>
      </c>
      <c r="H103" s="1">
        <f>G103+(VLOOKUP(D103,Data!$A$2:$B$20,2,FALSE)*F103)</f>
        <v>1532</v>
      </c>
      <c r="I103" s="1">
        <f>Table1[[#This Row],[EndByte(notinclusive)]]-1</f>
        <v>1531</v>
      </c>
      <c r="J103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"truckWheelSimulated":{"Type":"bool","Value":"","Offset":1516,"OffsetEnd":1532}</v>
      </c>
      <c r="K103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{"Truck":{"Wheels":{"truckWheelSimulated":{"Type":"bool","Value":"","Offset":1516,"OffsetEnd":1532}}}}</v>
      </c>
    </row>
    <row r="104" spans="1:11" x14ac:dyDescent="0.3">
      <c r="A104" s="4">
        <v>5</v>
      </c>
      <c r="B104" s="4" t="s">
        <v>289</v>
      </c>
      <c r="C104" s="4" t="s">
        <v>298</v>
      </c>
      <c r="D104" s="2" t="s">
        <v>10</v>
      </c>
      <c r="E104" s="1" t="s">
        <v>142</v>
      </c>
      <c r="F104" s="1">
        <v>16</v>
      </c>
      <c r="G104" s="1">
        <f t="shared" si="1"/>
        <v>1532</v>
      </c>
      <c r="H104" s="1">
        <f>G104+(VLOOKUP(D104,Data!$A$2:$B$20,2,FALSE)*F104)</f>
        <v>1548</v>
      </c>
      <c r="I104" s="1">
        <f>Table1[[#This Row],[EndByte(notinclusive)]]-1</f>
        <v>1547</v>
      </c>
      <c r="J104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"truckWheelPowered":{"Type":"bool","Value":"","Offset":1532,"OffsetEnd":1548}</v>
      </c>
      <c r="K104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{"Truck":{"Wheels":{"truckWheelPowered":{"Type":"bool","Value":"","Offset":1532,"OffsetEnd":1548}}}}</v>
      </c>
    </row>
    <row r="105" spans="1:11" x14ac:dyDescent="0.3">
      <c r="A105" s="4">
        <v>5</v>
      </c>
      <c r="B105" s="4" t="s">
        <v>289</v>
      </c>
      <c r="C105" s="4" t="s">
        <v>298</v>
      </c>
      <c r="D105" s="2" t="s">
        <v>10</v>
      </c>
      <c r="E105" s="1" t="s">
        <v>143</v>
      </c>
      <c r="F105" s="1">
        <v>16</v>
      </c>
      <c r="G105" s="1">
        <f t="shared" si="1"/>
        <v>1548</v>
      </c>
      <c r="H105" s="1">
        <f>G105+(VLOOKUP(D105,Data!$A$2:$B$20,2,FALSE)*F105)</f>
        <v>1564</v>
      </c>
      <c r="I105" s="1">
        <f>Table1[[#This Row],[EndByte(notinclusive)]]-1</f>
        <v>1563</v>
      </c>
      <c r="J105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"truckWheelLiftable":{"Type":"bool","Value":"","Offset":1548,"OffsetEnd":1564}</v>
      </c>
      <c r="K105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{"Truck":{"Wheels":{"truckWheelLiftable":{"Type":"bool","Value":"","Offset":1548,"OffsetEnd":1564}}}}</v>
      </c>
    </row>
    <row r="106" spans="1:11" x14ac:dyDescent="0.3">
      <c r="A106" s="4">
        <v>5</v>
      </c>
      <c r="B106" s="4" t="s">
        <v>290</v>
      </c>
      <c r="C106" s="4"/>
      <c r="D106" s="2" t="s">
        <v>10</v>
      </c>
      <c r="E106" s="1" t="s">
        <v>144</v>
      </c>
      <c r="F106" s="1">
        <v>1</v>
      </c>
      <c r="G106" s="1">
        <f t="shared" si="1"/>
        <v>1564</v>
      </c>
      <c r="H106" s="1">
        <f>G106+(VLOOKUP(D106,Data!$A$2:$B$20,2,FALSE)*F106)</f>
        <v>1565</v>
      </c>
      <c r="I106" s="1">
        <f>Table1[[#This Row],[EndByte(notinclusive)]]-1</f>
        <v>1564</v>
      </c>
      <c r="J106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"isCargoLoaded":{"Type":"bool","Value":"","Offset":1564,"OffsetEnd":1565}</v>
      </c>
      <c r="K106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{"Job":{"isCargoLoaded":{"Type":"bool","Value":"","Offset":1564,"OffsetEnd":1565}}}</v>
      </c>
    </row>
    <row r="107" spans="1:11" x14ac:dyDescent="0.3">
      <c r="A107" s="4">
        <v>5</v>
      </c>
      <c r="B107" s="4" t="s">
        <v>290</v>
      </c>
      <c r="C107" s="4"/>
      <c r="D107" s="2" t="s">
        <v>10</v>
      </c>
      <c r="E107" s="1" t="s">
        <v>145</v>
      </c>
      <c r="F107" s="1">
        <v>1</v>
      </c>
      <c r="G107" s="1">
        <f t="shared" si="1"/>
        <v>1565</v>
      </c>
      <c r="H107" s="1">
        <f>G107+(VLOOKUP(D107,Data!$A$2:$B$20,2,FALSE)*F107)</f>
        <v>1566</v>
      </c>
      <c r="I107" s="1">
        <f>Table1[[#This Row],[EndByte(notinclusive)]]-1</f>
        <v>1565</v>
      </c>
      <c r="J107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"specialJob":{"Type":"bool","Value":"","Offset":1565,"OffsetEnd":1566}</v>
      </c>
      <c r="K107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{"Job":{"specialJob":{"Type":"bool","Value":"","Offset":1565,"OffsetEnd":1566}}}</v>
      </c>
    </row>
    <row r="108" spans="1:11" x14ac:dyDescent="0.3">
      <c r="A108" s="4">
        <v>5</v>
      </c>
      <c r="B108" s="4" t="s">
        <v>289</v>
      </c>
      <c r="C108" s="4" t="s">
        <v>302</v>
      </c>
      <c r="D108" s="2" t="s">
        <v>10</v>
      </c>
      <c r="E108" s="1" t="s">
        <v>118</v>
      </c>
      <c r="F108" s="1">
        <v>1</v>
      </c>
      <c r="G108" s="1">
        <f>H107</f>
        <v>1566</v>
      </c>
      <c r="H108" s="1">
        <f>G108+(VLOOKUP(D108,Data!$A$2:$B$20,2,FALSE)*F108)</f>
        <v>1567</v>
      </c>
      <c r="I108" s="1">
        <f>Table1[[#This Row],[EndByte(notinclusive)]]-1</f>
        <v>1566</v>
      </c>
      <c r="J108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"parkBrake":{"Type":"bool","Value":"","Offset":1566,"OffsetEnd":1567}</v>
      </c>
      <c r="K108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{"Truck":{"Current":{"parkBrake":{"Type":"bool","Value":"","Offset":1566,"OffsetEnd":1567}}}}</v>
      </c>
    </row>
    <row r="109" spans="1:11" x14ac:dyDescent="0.3">
      <c r="A109" s="4">
        <v>5</v>
      </c>
      <c r="B109" s="4" t="s">
        <v>289</v>
      </c>
      <c r="C109" s="4" t="s">
        <v>302</v>
      </c>
      <c r="D109" s="2" t="s">
        <v>10</v>
      </c>
      <c r="E109" s="1" t="s">
        <v>119</v>
      </c>
      <c r="F109" s="1">
        <v>1</v>
      </c>
      <c r="G109" s="1">
        <f t="shared" si="1"/>
        <v>1567</v>
      </c>
      <c r="H109" s="1">
        <f>G109+(VLOOKUP(D109,Data!$A$2:$B$20,2,FALSE)*F109)</f>
        <v>1568</v>
      </c>
      <c r="I109" s="1">
        <f>Table1[[#This Row],[EndByte(notinclusive)]]-1</f>
        <v>1567</v>
      </c>
      <c r="J109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"motorBrake":{"Type":"bool","Value":"","Offset":1567,"OffsetEnd":1568}</v>
      </c>
      <c r="K109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{"Truck":{"Current":{"motorBrake":{"Type":"bool","Value":"","Offset":1567,"OffsetEnd":1568}}}}</v>
      </c>
    </row>
    <row r="110" spans="1:11" x14ac:dyDescent="0.3">
      <c r="A110" s="4">
        <v>5</v>
      </c>
      <c r="B110" s="4" t="s">
        <v>289</v>
      </c>
      <c r="C110" s="4" t="s">
        <v>301</v>
      </c>
      <c r="D110" s="2" t="s">
        <v>10</v>
      </c>
      <c r="E110" s="1" t="s">
        <v>57</v>
      </c>
      <c r="F110" s="1">
        <v>1</v>
      </c>
      <c r="G110" s="1">
        <f t="shared" si="1"/>
        <v>1568</v>
      </c>
      <c r="H110" s="1">
        <f>G110+(VLOOKUP(D110,Data!$A$2:$B$20,2,FALSE)*F110)</f>
        <v>1569</v>
      </c>
      <c r="I110" s="1">
        <f>Table1[[#This Row],[EndByte(notinclusive)]]-1</f>
        <v>1568</v>
      </c>
      <c r="J110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"airPressureWarning":{"Type":"bool","Value":"","Offset":1568,"OffsetEnd":1569}</v>
      </c>
      <c r="K110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{"Truck":{"Warning":{"airPressureWarning":{"Type":"bool","Value":"","Offset":1568,"OffsetEnd":1569}}}}</v>
      </c>
    </row>
    <row r="111" spans="1:11" x14ac:dyDescent="0.3">
      <c r="A111" s="4">
        <v>5</v>
      </c>
      <c r="B111" s="4" t="s">
        <v>289</v>
      </c>
      <c r="C111" s="4" t="s">
        <v>301</v>
      </c>
      <c r="D111" s="2" t="s">
        <v>10</v>
      </c>
      <c r="E111" s="1" t="s">
        <v>58</v>
      </c>
      <c r="F111" s="1">
        <v>1</v>
      </c>
      <c r="G111" s="1">
        <f t="shared" si="1"/>
        <v>1569</v>
      </c>
      <c r="H111" s="1">
        <f>G111+(VLOOKUP(D111,Data!$A$2:$B$20,2,FALSE)*F111)</f>
        <v>1570</v>
      </c>
      <c r="I111" s="1">
        <f>Table1[[#This Row],[EndByte(notinclusive)]]-1</f>
        <v>1569</v>
      </c>
      <c r="J111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"airPressureEmergency":{"Type":"bool","Value":"","Offset":1569,"OffsetEnd":1570}</v>
      </c>
      <c r="K111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{"Truck":{"Warning":{"airPressureEmergency":{"Type":"bool","Value":"","Offset":1569,"OffsetEnd":1570}}}}</v>
      </c>
    </row>
    <row r="112" spans="1:11" x14ac:dyDescent="0.3">
      <c r="A112" s="4">
        <v>5</v>
      </c>
      <c r="B112" s="4" t="s">
        <v>289</v>
      </c>
      <c r="C112" s="4" t="s">
        <v>301</v>
      </c>
      <c r="D112" s="2" t="s">
        <v>10</v>
      </c>
      <c r="E112" s="1" t="s">
        <v>120</v>
      </c>
      <c r="F112" s="1">
        <v>1</v>
      </c>
      <c r="G112" s="1">
        <f t="shared" si="1"/>
        <v>1570</v>
      </c>
      <c r="H112" s="1">
        <f>G112+(VLOOKUP(D112,Data!$A$2:$B$20,2,FALSE)*F112)</f>
        <v>1571</v>
      </c>
      <c r="I112" s="1">
        <f>Table1[[#This Row],[EndByte(notinclusive)]]-1</f>
        <v>1570</v>
      </c>
      <c r="J112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"fuelWarning":{"Type":"bool","Value":"","Offset":1570,"OffsetEnd":1571}</v>
      </c>
      <c r="K112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{"Truck":{"Warning":{"fuelWarning":{"Type":"bool","Value":"","Offset":1570,"OffsetEnd":1571}}}}</v>
      </c>
    </row>
    <row r="113" spans="1:11" x14ac:dyDescent="0.3">
      <c r="A113" s="4">
        <v>5</v>
      </c>
      <c r="B113" s="4" t="s">
        <v>289</v>
      </c>
      <c r="C113" s="4" t="s">
        <v>301</v>
      </c>
      <c r="D113" s="2" t="s">
        <v>10</v>
      </c>
      <c r="E113" s="1" t="s">
        <v>121</v>
      </c>
      <c r="F113" s="1">
        <v>1</v>
      </c>
      <c r="G113" s="1">
        <f t="shared" si="1"/>
        <v>1571</v>
      </c>
      <c r="H113" s="1">
        <f>G113+(VLOOKUP(D113,Data!$A$2:$B$20,2,FALSE)*F113)</f>
        <v>1572</v>
      </c>
      <c r="I113" s="1">
        <f>Table1[[#This Row],[EndByte(notinclusive)]]-1</f>
        <v>1571</v>
      </c>
      <c r="J113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"adBlueWarning":{"Type":"bool","Value":"","Offset":1571,"OffsetEnd":1572}</v>
      </c>
      <c r="K113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{"Truck":{"Warning":{"adBlueWarning":{"Type":"bool","Value":"","Offset":1571,"OffsetEnd":1572}}}}</v>
      </c>
    </row>
    <row r="114" spans="1:11" x14ac:dyDescent="0.3">
      <c r="A114" s="4">
        <v>5</v>
      </c>
      <c r="B114" s="4" t="s">
        <v>289</v>
      </c>
      <c r="C114" s="4" t="s">
        <v>301</v>
      </c>
      <c r="D114" s="2" t="s">
        <v>10</v>
      </c>
      <c r="E114" s="1" t="s">
        <v>59</v>
      </c>
      <c r="F114" s="1">
        <v>1</v>
      </c>
      <c r="G114" s="1">
        <f t="shared" si="1"/>
        <v>1572</v>
      </c>
      <c r="H114" s="1">
        <f>G114+(VLOOKUP(D114,Data!$A$2:$B$20,2,FALSE)*F114)</f>
        <v>1573</v>
      </c>
      <c r="I114" s="1">
        <f>Table1[[#This Row],[EndByte(notinclusive)]]-1</f>
        <v>1572</v>
      </c>
      <c r="J114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"oilPressureWarning":{"Type":"bool","Value":"","Offset":1572,"OffsetEnd":1573}</v>
      </c>
      <c r="K114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{"Truck":{"Warning":{"oilPressureWarning":{"Type":"bool","Value":"","Offset":1572,"OffsetEnd":1573}}}}</v>
      </c>
    </row>
    <row r="115" spans="1:11" x14ac:dyDescent="0.3">
      <c r="A115" s="4">
        <v>5</v>
      </c>
      <c r="B115" s="4" t="s">
        <v>289</v>
      </c>
      <c r="C115" s="4" t="s">
        <v>301</v>
      </c>
      <c r="D115" s="2" t="s">
        <v>10</v>
      </c>
      <c r="E115" s="1" t="s">
        <v>60</v>
      </c>
      <c r="F115" s="1">
        <v>1</v>
      </c>
      <c r="G115" s="1">
        <f t="shared" si="1"/>
        <v>1573</v>
      </c>
      <c r="H115" s="1">
        <f>G115+(VLOOKUP(D115,Data!$A$2:$B$20,2,FALSE)*F115)</f>
        <v>1574</v>
      </c>
      <c r="I115" s="1">
        <f>Table1[[#This Row],[EndByte(notinclusive)]]-1</f>
        <v>1573</v>
      </c>
      <c r="J115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"waterTemperatureWarning":{"Type":"bool","Value":"","Offset":1573,"OffsetEnd":1574}</v>
      </c>
      <c r="K115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{"Truck":{"Warning":{"waterTemperatureWarning":{"Type":"bool","Value":"","Offset":1573,"OffsetEnd":1574}}}}</v>
      </c>
    </row>
    <row r="116" spans="1:11" x14ac:dyDescent="0.3">
      <c r="A116" s="4">
        <v>5</v>
      </c>
      <c r="B116" s="4" t="s">
        <v>289</v>
      </c>
      <c r="C116" s="4" t="s">
        <v>301</v>
      </c>
      <c r="D116" s="2" t="s">
        <v>10</v>
      </c>
      <c r="E116" s="1" t="s">
        <v>61</v>
      </c>
      <c r="F116" s="1">
        <v>1</v>
      </c>
      <c r="G116" s="1">
        <f t="shared" si="1"/>
        <v>1574</v>
      </c>
      <c r="H116" s="1">
        <f>G116+(VLOOKUP(D116,Data!$A$2:$B$20,2,FALSE)*F116)</f>
        <v>1575</v>
      </c>
      <c r="I116" s="1">
        <f>Table1[[#This Row],[EndByte(notinclusive)]]-1</f>
        <v>1574</v>
      </c>
      <c r="J116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"batteryVoltageWarning":{"Type":"bool","Value":"","Offset":1574,"OffsetEnd":1575}</v>
      </c>
      <c r="K116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{"Truck":{"Warning":{"batteryVoltageWarning":{"Type":"bool","Value":"","Offset":1574,"OffsetEnd":1575}}}}</v>
      </c>
    </row>
    <row r="117" spans="1:11" x14ac:dyDescent="0.3">
      <c r="A117" s="4">
        <v>5</v>
      </c>
      <c r="B117" s="4" t="s">
        <v>289</v>
      </c>
      <c r="C117" s="4" t="s">
        <v>302</v>
      </c>
      <c r="D117" s="2" t="s">
        <v>10</v>
      </c>
      <c r="E117" s="1" t="s">
        <v>122</v>
      </c>
      <c r="F117" s="1">
        <v>1</v>
      </c>
      <c r="G117" s="1">
        <f t="shared" si="1"/>
        <v>1575</v>
      </c>
      <c r="H117" s="1">
        <f>G117+(VLOOKUP(D117,Data!$A$2:$B$20,2,FALSE)*F117)</f>
        <v>1576</v>
      </c>
      <c r="I117" s="1">
        <f>Table1[[#This Row],[EndByte(notinclusive)]]-1</f>
        <v>1575</v>
      </c>
      <c r="J117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"electricEnabled":{"Type":"bool","Value":"","Offset":1575,"OffsetEnd":1576}</v>
      </c>
      <c r="K117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{"Truck":{"Current":{"electricEnabled":{"Type":"bool","Value":"","Offset":1575,"OffsetEnd":1576}}}}</v>
      </c>
    </row>
    <row r="118" spans="1:11" x14ac:dyDescent="0.3">
      <c r="A118" s="4">
        <v>5</v>
      </c>
      <c r="B118" s="4" t="s">
        <v>289</v>
      </c>
      <c r="C118" s="4" t="s">
        <v>302</v>
      </c>
      <c r="D118" s="2" t="s">
        <v>10</v>
      </c>
      <c r="E118" s="1" t="s">
        <v>123</v>
      </c>
      <c r="F118" s="1">
        <v>1</v>
      </c>
      <c r="G118" s="1">
        <f t="shared" si="1"/>
        <v>1576</v>
      </c>
      <c r="H118" s="1">
        <f>G118+(VLOOKUP(D118,Data!$A$2:$B$20,2,FALSE)*F118)</f>
        <v>1577</v>
      </c>
      <c r="I118" s="1">
        <f>Table1[[#This Row],[EndByte(notinclusive)]]-1</f>
        <v>1576</v>
      </c>
      <c r="J118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"engineEnabled":{"Type":"bool","Value":"","Offset":1576,"OffsetEnd":1577}</v>
      </c>
      <c r="K118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{"Truck":{"Current":{"engineEnabled":{"Type":"bool","Value":"","Offset":1576,"OffsetEnd":1577}}}}</v>
      </c>
    </row>
    <row r="119" spans="1:11" x14ac:dyDescent="0.3">
      <c r="A119" s="4">
        <v>5</v>
      </c>
      <c r="B119" s="4" t="s">
        <v>289</v>
      </c>
      <c r="C119" s="4" t="s">
        <v>302</v>
      </c>
      <c r="D119" s="2" t="s">
        <v>10</v>
      </c>
      <c r="E119" s="1" t="s">
        <v>124</v>
      </c>
      <c r="F119" s="1">
        <v>1</v>
      </c>
      <c r="G119" s="1">
        <f t="shared" si="1"/>
        <v>1577</v>
      </c>
      <c r="H119" s="1">
        <f>G119+(VLOOKUP(D119,Data!$A$2:$B$20,2,FALSE)*F119)</f>
        <v>1578</v>
      </c>
      <c r="I119" s="1">
        <f>Table1[[#This Row],[EndByte(notinclusive)]]-1</f>
        <v>1577</v>
      </c>
      <c r="J119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"wipers":{"Type":"bool","Value":"","Offset":1577,"OffsetEnd":1578}</v>
      </c>
      <c r="K119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{"Truck":{"Current":{"wipers":{"Type":"bool","Value":"","Offset":1577,"OffsetEnd":1578}}}}</v>
      </c>
    </row>
    <row r="120" spans="1:11" x14ac:dyDescent="0.3">
      <c r="A120" s="4">
        <v>5</v>
      </c>
      <c r="B120" s="4" t="s">
        <v>289</v>
      </c>
      <c r="C120" s="4" t="s">
        <v>299</v>
      </c>
      <c r="D120" s="2" t="s">
        <v>10</v>
      </c>
      <c r="E120" s="1" t="s">
        <v>125</v>
      </c>
      <c r="F120" s="1">
        <v>1</v>
      </c>
      <c r="G120" s="1">
        <f t="shared" si="1"/>
        <v>1578</v>
      </c>
      <c r="H120" s="1">
        <f>G120+(VLOOKUP(D120,Data!$A$2:$B$20,2,FALSE)*F120)</f>
        <v>1579</v>
      </c>
      <c r="I120" s="1">
        <f>Table1[[#This Row],[EndByte(notinclusive)]]-1</f>
        <v>1578</v>
      </c>
      <c r="J120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"blinkerLeftActive":{"Type":"bool","Value":"","Offset":1578,"OffsetEnd":1579}</v>
      </c>
      <c r="K120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{"Truck":{"Lights":{"blinkerLeftActive":{"Type":"bool","Value":"","Offset":1578,"OffsetEnd":1579}}}}</v>
      </c>
    </row>
    <row r="121" spans="1:11" x14ac:dyDescent="0.3">
      <c r="A121" s="4">
        <v>5</v>
      </c>
      <c r="B121" s="4" t="s">
        <v>289</v>
      </c>
      <c r="C121" s="4" t="s">
        <v>299</v>
      </c>
      <c r="D121" s="2" t="s">
        <v>10</v>
      </c>
      <c r="E121" s="1" t="s">
        <v>126</v>
      </c>
      <c r="F121" s="1">
        <v>1</v>
      </c>
      <c r="G121" s="1">
        <f t="shared" si="1"/>
        <v>1579</v>
      </c>
      <c r="H121" s="1">
        <f>G121+(VLOOKUP(D121,Data!$A$2:$B$20,2,FALSE)*F121)</f>
        <v>1580</v>
      </c>
      <c r="I121" s="1">
        <f>Table1[[#This Row],[EndByte(notinclusive)]]-1</f>
        <v>1579</v>
      </c>
      <c r="J121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"blinkerRightActive":{"Type":"bool","Value":"","Offset":1579,"OffsetEnd":1580}</v>
      </c>
      <c r="K121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{"Truck":{"Lights":{"blinkerRightActive":{"Type":"bool","Value":"","Offset":1579,"OffsetEnd":1580}}}}</v>
      </c>
    </row>
    <row r="122" spans="1:11" x14ac:dyDescent="0.3">
      <c r="A122" s="4">
        <v>5</v>
      </c>
      <c r="B122" s="4" t="s">
        <v>289</v>
      </c>
      <c r="C122" s="4" t="s">
        <v>299</v>
      </c>
      <c r="D122" s="2" t="s">
        <v>10</v>
      </c>
      <c r="E122" s="1" t="s">
        <v>127</v>
      </c>
      <c r="F122" s="1">
        <v>1</v>
      </c>
      <c r="G122" s="1">
        <f t="shared" si="1"/>
        <v>1580</v>
      </c>
      <c r="H122" s="1">
        <f>G122+(VLOOKUP(D122,Data!$A$2:$B$20,2,FALSE)*F122)</f>
        <v>1581</v>
      </c>
      <c r="I122" s="1">
        <f>Table1[[#This Row],[EndByte(notinclusive)]]-1</f>
        <v>1580</v>
      </c>
      <c r="J122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"blinkerLeftOn":{"Type":"bool","Value":"","Offset":1580,"OffsetEnd":1581}</v>
      </c>
      <c r="K122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{"Truck":{"Lights":{"blinkerLeftOn":{"Type":"bool","Value":"","Offset":1580,"OffsetEnd":1581}}}}</v>
      </c>
    </row>
    <row r="123" spans="1:11" x14ac:dyDescent="0.3">
      <c r="A123" s="4">
        <v>5</v>
      </c>
      <c r="B123" s="4" t="s">
        <v>289</v>
      </c>
      <c r="C123" s="4" t="s">
        <v>299</v>
      </c>
      <c r="D123" s="2" t="s">
        <v>10</v>
      </c>
      <c r="E123" s="1" t="s">
        <v>128</v>
      </c>
      <c r="F123" s="1">
        <v>1</v>
      </c>
      <c r="G123" s="1">
        <f t="shared" si="1"/>
        <v>1581</v>
      </c>
      <c r="H123" s="1">
        <f>G123+(VLOOKUP(D123,Data!$A$2:$B$20,2,FALSE)*F123)</f>
        <v>1582</v>
      </c>
      <c r="I123" s="1">
        <f>Table1[[#This Row],[EndByte(notinclusive)]]-1</f>
        <v>1581</v>
      </c>
      <c r="J123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"blinkerRightOn":{"Type":"bool","Value":"","Offset":1581,"OffsetEnd":1582}</v>
      </c>
      <c r="K123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{"Truck":{"Lights":{"blinkerRightOn":{"Type":"bool","Value":"","Offset":1581,"OffsetEnd":1582}}}}</v>
      </c>
    </row>
    <row r="124" spans="1:11" x14ac:dyDescent="0.3">
      <c r="A124" s="4">
        <v>5</v>
      </c>
      <c r="B124" s="4" t="s">
        <v>289</v>
      </c>
      <c r="C124" s="4" t="s">
        <v>299</v>
      </c>
      <c r="D124" s="2" t="s">
        <v>10</v>
      </c>
      <c r="E124" s="1" t="s">
        <v>129</v>
      </c>
      <c r="F124" s="1">
        <v>1</v>
      </c>
      <c r="G124" s="1">
        <f t="shared" si="1"/>
        <v>1582</v>
      </c>
      <c r="H124" s="1">
        <f>G124+(VLOOKUP(D124,Data!$A$2:$B$20,2,FALSE)*F124)</f>
        <v>1583</v>
      </c>
      <c r="I124" s="1">
        <f>Table1[[#This Row],[EndByte(notinclusive)]]-1</f>
        <v>1582</v>
      </c>
      <c r="J124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"lightsParking":{"Type":"bool","Value":"","Offset":1582,"OffsetEnd":1583}</v>
      </c>
      <c r="K124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{"Truck":{"Lights":{"lightsParking":{"Type":"bool","Value":"","Offset":1582,"OffsetEnd":1583}}}}</v>
      </c>
    </row>
    <row r="125" spans="1:11" x14ac:dyDescent="0.3">
      <c r="A125" s="4">
        <v>5</v>
      </c>
      <c r="B125" s="4" t="s">
        <v>289</v>
      </c>
      <c r="C125" s="4" t="s">
        <v>299</v>
      </c>
      <c r="D125" s="2" t="s">
        <v>10</v>
      </c>
      <c r="E125" s="1" t="s">
        <v>130</v>
      </c>
      <c r="F125" s="1">
        <v>1</v>
      </c>
      <c r="G125" s="1">
        <f t="shared" si="1"/>
        <v>1583</v>
      </c>
      <c r="H125" s="1">
        <f>G125+(VLOOKUP(D125,Data!$A$2:$B$20,2,FALSE)*F125)</f>
        <v>1584</v>
      </c>
      <c r="I125" s="1">
        <f>Table1[[#This Row],[EndByte(notinclusive)]]-1</f>
        <v>1583</v>
      </c>
      <c r="J125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"lightsBeamLow":{"Type":"bool","Value":"","Offset":1583,"OffsetEnd":1584}</v>
      </c>
      <c r="K125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{"Truck":{"Lights":{"lightsBeamLow":{"Type":"bool","Value":"","Offset":1583,"OffsetEnd":1584}}}}</v>
      </c>
    </row>
    <row r="126" spans="1:11" x14ac:dyDescent="0.3">
      <c r="A126" s="4">
        <v>5</v>
      </c>
      <c r="B126" s="4" t="s">
        <v>289</v>
      </c>
      <c r="C126" s="4" t="s">
        <v>299</v>
      </c>
      <c r="D126" s="2" t="s">
        <v>10</v>
      </c>
      <c r="E126" s="1" t="s">
        <v>131</v>
      </c>
      <c r="F126" s="1">
        <v>1</v>
      </c>
      <c r="G126" s="1">
        <f t="shared" si="1"/>
        <v>1584</v>
      </c>
      <c r="H126" s="1">
        <f>G126+(VLOOKUP(D126,Data!$A$2:$B$20,2,FALSE)*F126)</f>
        <v>1585</v>
      </c>
      <c r="I126" s="1">
        <f>Table1[[#This Row],[EndByte(notinclusive)]]-1</f>
        <v>1584</v>
      </c>
      <c r="J126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"lightsBeamHigh":{"Type":"bool","Value":"","Offset":1584,"OffsetEnd":1585}</v>
      </c>
      <c r="K126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{"Truck":{"Lights":{"lightsBeamHigh":{"Type":"bool","Value":"","Offset":1584,"OffsetEnd":1585}}}}</v>
      </c>
    </row>
    <row r="127" spans="1:11" x14ac:dyDescent="0.3">
      <c r="A127" s="4">
        <v>5</v>
      </c>
      <c r="B127" s="4" t="s">
        <v>289</v>
      </c>
      <c r="C127" s="4" t="s">
        <v>299</v>
      </c>
      <c r="D127" s="2" t="s">
        <v>10</v>
      </c>
      <c r="E127" s="1" t="s">
        <v>132</v>
      </c>
      <c r="F127" s="1">
        <v>1</v>
      </c>
      <c r="G127" s="1">
        <f t="shared" si="1"/>
        <v>1585</v>
      </c>
      <c r="H127" s="1">
        <f>G127+(VLOOKUP(D127,Data!$A$2:$B$20,2,FALSE)*F127)</f>
        <v>1586</v>
      </c>
      <c r="I127" s="1">
        <f>Table1[[#This Row],[EndByte(notinclusive)]]-1</f>
        <v>1585</v>
      </c>
      <c r="J127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"lightsBeacon":{"Type":"bool","Value":"","Offset":1585,"OffsetEnd":1586}</v>
      </c>
      <c r="K127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{"Truck":{"Lights":{"lightsBeacon":{"Type":"bool","Value":"","Offset":1585,"OffsetEnd":1586}}}}</v>
      </c>
    </row>
    <row r="128" spans="1:11" x14ac:dyDescent="0.3">
      <c r="A128" s="4">
        <v>5</v>
      </c>
      <c r="B128" s="4" t="s">
        <v>289</v>
      </c>
      <c r="C128" s="4" t="s">
        <v>299</v>
      </c>
      <c r="D128" s="2" t="s">
        <v>10</v>
      </c>
      <c r="E128" s="1" t="s">
        <v>133</v>
      </c>
      <c r="F128" s="1">
        <v>1</v>
      </c>
      <c r="G128" s="1">
        <f t="shared" si="1"/>
        <v>1586</v>
      </c>
      <c r="H128" s="1">
        <f>G128+(VLOOKUP(D128,Data!$A$2:$B$20,2,FALSE)*F128)</f>
        <v>1587</v>
      </c>
      <c r="I128" s="1">
        <f>Table1[[#This Row],[EndByte(notinclusive)]]-1</f>
        <v>1586</v>
      </c>
      <c r="J128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"lightsBrake":{"Type":"bool","Value":"","Offset":1586,"OffsetEnd":1587}</v>
      </c>
      <c r="K128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{"Truck":{"Lights":{"lightsBrake":{"Type":"bool","Value":"","Offset":1586,"OffsetEnd":1587}}}}</v>
      </c>
    </row>
    <row r="129" spans="1:11" x14ac:dyDescent="0.3">
      <c r="A129" s="4">
        <v>5</v>
      </c>
      <c r="B129" s="4" t="s">
        <v>289</v>
      </c>
      <c r="C129" s="4" t="s">
        <v>299</v>
      </c>
      <c r="D129" s="2" t="s">
        <v>10</v>
      </c>
      <c r="E129" s="1" t="s">
        <v>134</v>
      </c>
      <c r="F129" s="1">
        <v>1</v>
      </c>
      <c r="G129" s="1">
        <f t="shared" si="1"/>
        <v>1587</v>
      </c>
      <c r="H129" s="1">
        <f>G129+(VLOOKUP(D129,Data!$A$2:$B$20,2,FALSE)*F129)</f>
        <v>1588</v>
      </c>
      <c r="I129" s="1">
        <f>Table1[[#This Row],[EndByte(notinclusive)]]-1</f>
        <v>1587</v>
      </c>
      <c r="J129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"lightsReverse":{"Type":"bool","Value":"","Offset":1587,"OffsetEnd":1588}</v>
      </c>
      <c r="K129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{"Truck":{"Lights":{"lightsReverse":{"Type":"bool","Value":"","Offset":1587,"OffsetEnd":1588}}}}</v>
      </c>
    </row>
    <row r="130" spans="1:11" x14ac:dyDescent="0.3">
      <c r="A130" s="4">
        <v>5</v>
      </c>
      <c r="B130" s="4" t="s">
        <v>289</v>
      </c>
      <c r="C130" s="4" t="s">
        <v>299</v>
      </c>
      <c r="D130" s="2" t="s">
        <v>10</v>
      </c>
      <c r="E130" s="1" t="s">
        <v>135</v>
      </c>
      <c r="F130" s="1">
        <v>1</v>
      </c>
      <c r="G130" s="1">
        <f t="shared" si="1"/>
        <v>1588</v>
      </c>
      <c r="H130" s="1">
        <f>G130+(VLOOKUP(D130,Data!$A$2:$B$20,2,FALSE)*F130)</f>
        <v>1589</v>
      </c>
      <c r="I130" s="1">
        <f>Table1[[#This Row],[EndByte(notinclusive)]]-1</f>
        <v>1588</v>
      </c>
      <c r="J130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"lightsHazard":{"Type":"bool","Value":"","Offset":1588,"OffsetEnd":1589}</v>
      </c>
      <c r="K130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{"Truck":{"Lights":{"lightsHazard":{"Type":"bool","Value":"","Offset":1588,"OffsetEnd":1589}}}}</v>
      </c>
    </row>
    <row r="131" spans="1:11" x14ac:dyDescent="0.3">
      <c r="A131" s="4">
        <v>5</v>
      </c>
      <c r="B131" s="4" t="s">
        <v>289</v>
      </c>
      <c r="C131" s="4" t="s">
        <v>302</v>
      </c>
      <c r="D131" s="2" t="s">
        <v>10</v>
      </c>
      <c r="E131" s="1" t="s">
        <v>139</v>
      </c>
      <c r="F131" s="1">
        <v>1</v>
      </c>
      <c r="G131" s="1">
        <f t="shared" si="1"/>
        <v>1589</v>
      </c>
      <c r="H131" s="1">
        <f>G131+(VLOOKUP(D131,Data!$A$2:$B$20,2,FALSE)*F131)</f>
        <v>1590</v>
      </c>
      <c r="I131" s="1">
        <f>Table1[[#This Row],[EndByte(notinclusive)]]-1</f>
        <v>1589</v>
      </c>
      <c r="J131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"cruiseControl":{"Type":"bool","Value":"","Offset":1589,"OffsetEnd":1590}</v>
      </c>
      <c r="K131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{"Truck":{"Current":{"cruiseControl":{"Type":"bool","Value":"","Offset":1589,"OffsetEnd":1590}}}}</v>
      </c>
    </row>
    <row r="132" spans="1:11" x14ac:dyDescent="0.3">
      <c r="A132" s="4">
        <v>5</v>
      </c>
      <c r="B132" s="4" t="s">
        <v>289</v>
      </c>
      <c r="C132" s="4" t="s">
        <v>298</v>
      </c>
      <c r="D132" s="2" t="s">
        <v>10</v>
      </c>
      <c r="E132" s="1" t="s">
        <v>136</v>
      </c>
      <c r="F132" s="1">
        <v>16</v>
      </c>
      <c r="G132" s="1">
        <f t="shared" si="1"/>
        <v>1590</v>
      </c>
      <c r="H132" s="1">
        <f>G132+(VLOOKUP(D132,Data!$A$2:$B$20,2,FALSE)*F132)</f>
        <v>1606</v>
      </c>
      <c r="I132" s="1">
        <f>Table1[[#This Row],[EndByte(notinclusive)]]-1</f>
        <v>1605</v>
      </c>
      <c r="J132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"truck_wheelOnGround":{"Type":"bool","Value":"","Offset":1590,"OffsetEnd":1606}</v>
      </c>
      <c r="K132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{"Truck":{"Wheels":{"truck_wheelOnGround":{"Type":"bool","Value":"","Offset":1590,"OffsetEnd":1606}}}}</v>
      </c>
    </row>
    <row r="133" spans="1:11" x14ac:dyDescent="0.3">
      <c r="A133" s="4">
        <v>5</v>
      </c>
      <c r="B133" s="4" t="s">
        <v>289</v>
      </c>
      <c r="C133" s="4" t="s">
        <v>294</v>
      </c>
      <c r="D133" s="2" t="s">
        <v>10</v>
      </c>
      <c r="E133" s="1" t="s">
        <v>137</v>
      </c>
      <c r="F133" s="1">
        <v>2</v>
      </c>
      <c r="G133" s="1">
        <f t="shared" si="1"/>
        <v>1606</v>
      </c>
      <c r="H133" s="1">
        <f>G133+(VLOOKUP(D133,Data!$A$2:$B$20,2,FALSE)*F133)</f>
        <v>1608</v>
      </c>
      <c r="I133" s="1">
        <f>Table1[[#This Row],[EndByte(notinclusive)]]-1</f>
        <v>1607</v>
      </c>
      <c r="J133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"shifterToggle":{"Type":"bool","Value":"","Offset":1606,"OffsetEnd":1608}</v>
      </c>
      <c r="K133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{"Truck":{"Gearbox":{"shifterToggle":{"Type":"bool","Value":"","Offset":1606,"OffsetEnd":1608}}}}</v>
      </c>
    </row>
    <row r="134" spans="1:11" x14ac:dyDescent="0.3">
      <c r="A134" s="4">
        <v>5</v>
      </c>
      <c r="B134" s="4" t="s">
        <v>289</v>
      </c>
      <c r="C134" s="4" t="s">
        <v>294</v>
      </c>
      <c r="D134" s="2" t="s">
        <v>10</v>
      </c>
      <c r="E134" s="1" t="s">
        <v>111</v>
      </c>
      <c r="F134" s="1">
        <v>1</v>
      </c>
      <c r="G134" s="1">
        <f t="shared" si="1"/>
        <v>1608</v>
      </c>
      <c r="H134" s="1">
        <f>G134+(VLOOKUP(D134,Data!$A$2:$B$20,2,FALSE)*F134)</f>
        <v>1609</v>
      </c>
      <c r="I134" s="1">
        <f>Table1[[#This Row],[EndByte(notinclusive)]]-1</f>
        <v>1608</v>
      </c>
      <c r="J134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"differentialLock":{"Type":"bool","Value":"","Offset":1608,"OffsetEnd":1609}</v>
      </c>
      <c r="K134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{"Truck":{"Gearbox":{"differentialLock":{"Type":"bool","Value":"","Offset":1608,"OffsetEnd":1609}}}}</v>
      </c>
    </row>
    <row r="135" spans="1:11" x14ac:dyDescent="0.3">
      <c r="A135" s="4">
        <v>5</v>
      </c>
      <c r="B135" s="4" t="s">
        <v>289</v>
      </c>
      <c r="C135" s="4" t="s">
        <v>302</v>
      </c>
      <c r="D135" s="2" t="s">
        <v>10</v>
      </c>
      <c r="E135" s="1" t="s">
        <v>112</v>
      </c>
      <c r="F135" s="1">
        <v>1</v>
      </c>
      <c r="G135" s="1">
        <f t="shared" si="1"/>
        <v>1609</v>
      </c>
      <c r="H135" s="1">
        <f>G135+(VLOOKUP(D135,Data!$A$2:$B$20,2,FALSE)*F135)</f>
        <v>1610</v>
      </c>
      <c r="I135" s="1">
        <f>Table1[[#This Row],[EndByte(notinclusive)]]-1</f>
        <v>1609</v>
      </c>
      <c r="J135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"liftAxle":{"Type":"bool","Value":"","Offset":1609,"OffsetEnd":1610}</v>
      </c>
      <c r="K135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{"Truck":{"Current":{"liftAxle":{"Type":"bool","Value":"","Offset":1609,"OffsetEnd":1610}}}}</v>
      </c>
    </row>
    <row r="136" spans="1:11" x14ac:dyDescent="0.3">
      <c r="A136" s="4">
        <v>5</v>
      </c>
      <c r="B136" s="4" t="s">
        <v>289</v>
      </c>
      <c r="C136" s="4" t="s">
        <v>302</v>
      </c>
      <c r="D136" s="2" t="s">
        <v>10</v>
      </c>
      <c r="E136" s="1" t="s">
        <v>113</v>
      </c>
      <c r="F136" s="1">
        <v>1</v>
      </c>
      <c r="G136" s="1">
        <f t="shared" si="1"/>
        <v>1610</v>
      </c>
      <c r="H136" s="1">
        <f>G136+(VLOOKUP(D136,Data!$A$2:$B$20,2,FALSE)*F136)</f>
        <v>1611</v>
      </c>
      <c r="I136" s="1">
        <f>Table1[[#This Row],[EndByte(notinclusive)]]-1</f>
        <v>1610</v>
      </c>
      <c r="J136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"liftAxleIndicator":{"Type":"bool","Value":"","Offset":1610,"OffsetEnd":1611}</v>
      </c>
      <c r="K136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{"Truck":{"Current":{"liftAxleIndicator":{"Type":"bool","Value":"","Offset":1610,"OffsetEnd":1611}}}}</v>
      </c>
    </row>
    <row r="137" spans="1:11" x14ac:dyDescent="0.3">
      <c r="A137" s="4">
        <v>5</v>
      </c>
      <c r="B137" s="4" t="s">
        <v>289</v>
      </c>
      <c r="C137" s="4" t="s">
        <v>302</v>
      </c>
      <c r="D137" s="2" t="s">
        <v>10</v>
      </c>
      <c r="E137" s="1" t="s">
        <v>114</v>
      </c>
      <c r="F137" s="1">
        <v>1</v>
      </c>
      <c r="G137" s="1">
        <f t="shared" si="1"/>
        <v>1611</v>
      </c>
      <c r="H137" s="1">
        <f>G137+(VLOOKUP(D137,Data!$A$2:$B$20,2,FALSE)*F137)</f>
        <v>1612</v>
      </c>
      <c r="I137" s="1">
        <f>Table1[[#This Row],[EndByte(notinclusive)]]-1</f>
        <v>1611</v>
      </c>
      <c r="J137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"trailerLiftAxle":{"Type":"bool","Value":"","Offset":1611,"OffsetEnd":1612}</v>
      </c>
      <c r="K137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{"Truck":{"Current":{"trailerLiftAxle":{"Type":"bool","Value":"","Offset":1611,"OffsetEnd":1612}}}}</v>
      </c>
    </row>
    <row r="138" spans="1:11" x14ac:dyDescent="0.3">
      <c r="A138" s="4">
        <v>5</v>
      </c>
      <c r="B138" s="4" t="s">
        <v>289</v>
      </c>
      <c r="C138" s="4" t="s">
        <v>302</v>
      </c>
      <c r="D138" s="2" t="s">
        <v>10</v>
      </c>
      <c r="E138" s="1" t="s">
        <v>115</v>
      </c>
      <c r="F138" s="1">
        <v>1</v>
      </c>
      <c r="G138" s="1">
        <f t="shared" ref="G138:G201" si="2">H137</f>
        <v>1612</v>
      </c>
      <c r="H138" s="1">
        <f>G138+(VLOOKUP(D138,Data!$A$2:$B$20,2,FALSE)*F138)</f>
        <v>1613</v>
      </c>
      <c r="I138" s="1">
        <f>Table1[[#This Row],[EndByte(notinclusive)]]-1</f>
        <v>1612</v>
      </c>
      <c r="J138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"trailerLiftAxleIndicator":{"Type":"bool","Value":"","Offset":1612,"OffsetEnd":1613}</v>
      </c>
      <c r="K138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{"Truck":{"Current":{"trailerLiftAxleIndicator":{"Type":"bool","Value":"","Offset":1612,"OffsetEnd":1613}}}}</v>
      </c>
    </row>
    <row r="139" spans="1:11" x14ac:dyDescent="0.3">
      <c r="A139" s="4">
        <v>5</v>
      </c>
      <c r="B139" s="4" t="s">
        <v>290</v>
      </c>
      <c r="C139" s="4"/>
      <c r="D139" s="2" t="s">
        <v>10</v>
      </c>
      <c r="E139" s="1" t="s">
        <v>116</v>
      </c>
      <c r="F139" s="1">
        <v>1</v>
      </c>
      <c r="G139" s="1">
        <f t="shared" si="2"/>
        <v>1613</v>
      </c>
      <c r="H139" s="1">
        <f>G139+(VLOOKUP(D139,Data!$A$2:$B$20,2,FALSE)*F139)</f>
        <v>1614</v>
      </c>
      <c r="I139" s="1">
        <f>Table1[[#This Row],[EndByte(notinclusive)]]-1</f>
        <v>1613</v>
      </c>
      <c r="J139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"jobDeliveredAutoParkUsed":{"Type":"bool","Value":"","Offset":1613,"OffsetEnd":1614}</v>
      </c>
      <c r="K139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{"Job":{"jobDeliveredAutoParkUsed":{"Type":"bool","Value":"","Offset":1613,"OffsetEnd":1614}}}</v>
      </c>
    </row>
    <row r="140" spans="1:11" x14ac:dyDescent="0.3">
      <c r="A140" s="4">
        <v>5</v>
      </c>
      <c r="B140" s="4" t="s">
        <v>290</v>
      </c>
      <c r="C140" s="4"/>
      <c r="D140" s="2" t="s">
        <v>10</v>
      </c>
      <c r="E140" s="1" t="s">
        <v>117</v>
      </c>
      <c r="F140" s="1">
        <v>1</v>
      </c>
      <c r="G140" s="1">
        <f t="shared" si="2"/>
        <v>1614</v>
      </c>
      <c r="H140" s="1">
        <f>G140+(VLOOKUP(D140,Data!$A$2:$B$20,2,FALSE)*F140)</f>
        <v>1615</v>
      </c>
      <c r="I140" s="1">
        <f>Table1[[#This Row],[EndByte(notinclusive)]]-1</f>
        <v>1614</v>
      </c>
      <c r="J140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"jobDeliveredAutoloadUsed":{"Type":"bool","Value":"","Offset":1614,"OffsetEnd":1615}</v>
      </c>
      <c r="K140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{"Job":{"jobDeliveredAutoloadUsed":{"Type":"bool","Value":"","Offset":1614,"OffsetEnd":1615}}}</v>
      </c>
    </row>
    <row r="141" spans="1:11" x14ac:dyDescent="0.3">
      <c r="A141" s="4">
        <v>5</v>
      </c>
      <c r="B141" s="4" t="s">
        <v>287</v>
      </c>
      <c r="C141" s="4"/>
      <c r="D141" s="1" t="s">
        <v>1</v>
      </c>
      <c r="E141" s="1" t="s">
        <v>138</v>
      </c>
      <c r="F141" s="1">
        <v>25</v>
      </c>
      <c r="G141" s="1">
        <f t="shared" si="2"/>
        <v>1615</v>
      </c>
      <c r="H141" s="1">
        <f>G141+(VLOOKUP(D141,Data!$A$2:$B$20,2,FALSE)*F141)</f>
        <v>1640</v>
      </c>
      <c r="I141" s="1">
        <f>Table1[[#This Row],[EndByte(notinclusive)]]-1</f>
        <v>1639</v>
      </c>
      <c r="J141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"buffer_b":{"Type":"char","Value":"","Offset":1615,"OffsetEnd":1640}</v>
      </c>
      <c r="K141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{"Game":{"buffer_b":{"Type":"char","Value":"","Offset":1615,"OffsetEnd":1640}}}</v>
      </c>
    </row>
    <row r="142" spans="1:11" x14ac:dyDescent="0.3">
      <c r="A142" s="4">
        <v>6</v>
      </c>
      <c r="B142" s="4" t="s">
        <v>289</v>
      </c>
      <c r="C142" s="4" t="s">
        <v>305</v>
      </c>
      <c r="D142" s="1" t="s">
        <v>2</v>
      </c>
      <c r="E142" s="1" t="s">
        <v>146</v>
      </c>
      <c r="F142" s="1">
        <v>1</v>
      </c>
      <c r="G142" s="1">
        <f t="shared" si="2"/>
        <v>1640</v>
      </c>
      <c r="H142" s="1">
        <f>G142+(VLOOKUP(D142,Data!$A$2:$B$20,2,FALSE)*F142)</f>
        <v>1644</v>
      </c>
      <c r="I142" s="1">
        <f>Table1[[#This Row],[EndByte(notinclusive)]]-1</f>
        <v>1643</v>
      </c>
      <c r="J142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"cabinPositionX":{"Type":"float","Value":"","Offset":1640,"OffsetEnd":1644}</v>
      </c>
      <c r="K142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{"Truck":{"Position":{"cabinPositionX":{"Type":"float","Value":"","Offset":1640,"OffsetEnd":1644}}}}</v>
      </c>
    </row>
    <row r="143" spans="1:11" x14ac:dyDescent="0.3">
      <c r="A143" s="4">
        <v>6</v>
      </c>
      <c r="B143" s="4" t="s">
        <v>289</v>
      </c>
      <c r="C143" s="4" t="s">
        <v>305</v>
      </c>
      <c r="D143" s="1" t="s">
        <v>2</v>
      </c>
      <c r="E143" s="1" t="s">
        <v>147</v>
      </c>
      <c r="F143" s="1">
        <v>1</v>
      </c>
      <c r="G143" s="1">
        <f t="shared" si="2"/>
        <v>1644</v>
      </c>
      <c r="H143" s="1">
        <f>G143+(VLOOKUP(D143,Data!$A$2:$B$20,2,FALSE)*F143)</f>
        <v>1648</v>
      </c>
      <c r="I143" s="1">
        <f>Table1[[#This Row],[EndByte(notinclusive)]]-1</f>
        <v>1647</v>
      </c>
      <c r="J143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"cabinPositionY":{"Type":"float","Value":"","Offset":1644,"OffsetEnd":1648}</v>
      </c>
      <c r="K143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{"Truck":{"Position":{"cabinPositionY":{"Type":"float","Value":"","Offset":1644,"OffsetEnd":1648}}}}</v>
      </c>
    </row>
    <row r="144" spans="1:11" x14ac:dyDescent="0.3">
      <c r="A144" s="4">
        <v>6</v>
      </c>
      <c r="B144" s="4" t="s">
        <v>289</v>
      </c>
      <c r="C144" s="4" t="s">
        <v>305</v>
      </c>
      <c r="D144" s="1" t="s">
        <v>2</v>
      </c>
      <c r="E144" s="1" t="s">
        <v>148</v>
      </c>
      <c r="F144" s="1">
        <v>1</v>
      </c>
      <c r="G144" s="1">
        <f t="shared" si="2"/>
        <v>1648</v>
      </c>
      <c r="H144" s="1">
        <f>G144+(VLOOKUP(D144,Data!$A$2:$B$20,2,FALSE)*F144)</f>
        <v>1652</v>
      </c>
      <c r="I144" s="1">
        <f>Table1[[#This Row],[EndByte(notinclusive)]]-1</f>
        <v>1651</v>
      </c>
      <c r="J144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"cabinPositionZ":{"Type":"float","Value":"","Offset":1648,"OffsetEnd":1652}</v>
      </c>
      <c r="K144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{"Truck":{"Position":{"cabinPositionZ":{"Type":"float","Value":"","Offset":1648,"OffsetEnd":1652}}}}</v>
      </c>
    </row>
    <row r="145" spans="1:11" x14ac:dyDescent="0.3">
      <c r="A145" s="4">
        <v>6</v>
      </c>
      <c r="B145" s="4" t="s">
        <v>289</v>
      </c>
      <c r="C145" s="4" t="s">
        <v>305</v>
      </c>
      <c r="D145" s="1" t="s">
        <v>2</v>
      </c>
      <c r="E145" s="1" t="s">
        <v>149</v>
      </c>
      <c r="F145" s="1">
        <v>1</v>
      </c>
      <c r="G145" s="1">
        <f t="shared" si="2"/>
        <v>1652</v>
      </c>
      <c r="H145" s="1">
        <f>G145+(VLOOKUP(D145,Data!$A$2:$B$20,2,FALSE)*F145)</f>
        <v>1656</v>
      </c>
      <c r="I145" s="1">
        <f>Table1[[#This Row],[EndByte(notinclusive)]]-1</f>
        <v>1655</v>
      </c>
      <c r="J145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"headPositionX":{"Type":"float","Value":"","Offset":1652,"OffsetEnd":1656}</v>
      </c>
      <c r="K145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{"Truck":{"Position":{"headPositionX":{"Type":"float","Value":"","Offset":1652,"OffsetEnd":1656}}}}</v>
      </c>
    </row>
    <row r="146" spans="1:11" x14ac:dyDescent="0.3">
      <c r="A146" s="4">
        <v>6</v>
      </c>
      <c r="B146" s="4" t="s">
        <v>289</v>
      </c>
      <c r="C146" s="4" t="s">
        <v>305</v>
      </c>
      <c r="D146" s="1" t="s">
        <v>2</v>
      </c>
      <c r="E146" s="1" t="s">
        <v>150</v>
      </c>
      <c r="F146" s="1">
        <v>1</v>
      </c>
      <c r="G146" s="1">
        <f t="shared" si="2"/>
        <v>1656</v>
      </c>
      <c r="H146" s="1">
        <f>G146+(VLOOKUP(D146,Data!$A$2:$B$20,2,FALSE)*F146)</f>
        <v>1660</v>
      </c>
      <c r="I146" s="1">
        <f>Table1[[#This Row],[EndByte(notinclusive)]]-1</f>
        <v>1659</v>
      </c>
      <c r="J146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"headPositionY":{"Type":"float","Value":"","Offset":1656,"OffsetEnd":1660}</v>
      </c>
      <c r="K146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{"Truck":{"Position":{"headPositionY":{"Type":"float","Value":"","Offset":1656,"OffsetEnd":1660}}}}</v>
      </c>
    </row>
    <row r="147" spans="1:11" x14ac:dyDescent="0.3">
      <c r="A147" s="4">
        <v>6</v>
      </c>
      <c r="B147" s="4" t="s">
        <v>289</v>
      </c>
      <c r="C147" s="4" t="s">
        <v>305</v>
      </c>
      <c r="D147" s="1" t="s">
        <v>2</v>
      </c>
      <c r="E147" s="1" t="s">
        <v>151</v>
      </c>
      <c r="F147" s="1">
        <v>1</v>
      </c>
      <c r="G147" s="1">
        <f t="shared" si="2"/>
        <v>1660</v>
      </c>
      <c r="H147" s="1">
        <f>G147+(VLOOKUP(D147,Data!$A$2:$B$20,2,FALSE)*F147)</f>
        <v>1664</v>
      </c>
      <c r="I147" s="1">
        <f>Table1[[#This Row],[EndByte(notinclusive)]]-1</f>
        <v>1663</v>
      </c>
      <c r="J147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"headPositionZ":{"Type":"float","Value":"","Offset":1660,"OffsetEnd":1664}</v>
      </c>
      <c r="K147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{"Truck":{"Position":{"headPositionZ":{"Type":"float","Value":"","Offset":1660,"OffsetEnd":1664}}}}</v>
      </c>
    </row>
    <row r="148" spans="1:11" x14ac:dyDescent="0.3">
      <c r="A148" s="4">
        <v>6</v>
      </c>
      <c r="B148" s="4" t="s">
        <v>289</v>
      </c>
      <c r="C148" s="4" t="s">
        <v>305</v>
      </c>
      <c r="D148" s="1" t="s">
        <v>2</v>
      </c>
      <c r="E148" s="1" t="s">
        <v>152</v>
      </c>
      <c r="F148" s="1">
        <v>1</v>
      </c>
      <c r="G148" s="1">
        <f t="shared" si="2"/>
        <v>1664</v>
      </c>
      <c r="H148" s="1">
        <f>G148+(VLOOKUP(D148,Data!$A$2:$B$20,2,FALSE)*F148)</f>
        <v>1668</v>
      </c>
      <c r="I148" s="1">
        <f>Table1[[#This Row],[EndByte(notinclusive)]]-1</f>
        <v>1667</v>
      </c>
      <c r="J148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"truckHookPositionX":{"Type":"float","Value":"","Offset":1664,"OffsetEnd":1668}</v>
      </c>
      <c r="K148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{"Truck":{"Position":{"truckHookPositionX":{"Type":"float","Value":"","Offset":1664,"OffsetEnd":1668}}}}</v>
      </c>
    </row>
    <row r="149" spans="1:11" x14ac:dyDescent="0.3">
      <c r="A149" s="4">
        <v>6</v>
      </c>
      <c r="B149" s="4" t="s">
        <v>289</v>
      </c>
      <c r="C149" s="4" t="s">
        <v>305</v>
      </c>
      <c r="D149" s="1" t="s">
        <v>2</v>
      </c>
      <c r="E149" s="1" t="s">
        <v>153</v>
      </c>
      <c r="F149" s="1">
        <v>1</v>
      </c>
      <c r="G149" s="1">
        <f t="shared" si="2"/>
        <v>1668</v>
      </c>
      <c r="H149" s="1">
        <f>G149+(VLOOKUP(D149,Data!$A$2:$B$20,2,FALSE)*F149)</f>
        <v>1672</v>
      </c>
      <c r="I149" s="1">
        <f>Table1[[#This Row],[EndByte(notinclusive)]]-1</f>
        <v>1671</v>
      </c>
      <c r="J149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"truckHookPositionY":{"Type":"float","Value":"","Offset":1668,"OffsetEnd":1672}</v>
      </c>
      <c r="K149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{"Truck":{"Position":{"truckHookPositionY":{"Type":"float","Value":"","Offset":1668,"OffsetEnd":1672}}}}</v>
      </c>
    </row>
    <row r="150" spans="1:11" x14ac:dyDescent="0.3">
      <c r="A150" s="4">
        <v>6</v>
      </c>
      <c r="B150" s="4" t="s">
        <v>289</v>
      </c>
      <c r="C150" s="4" t="s">
        <v>305</v>
      </c>
      <c r="D150" s="1" t="s">
        <v>2</v>
      </c>
      <c r="E150" s="1" t="s">
        <v>154</v>
      </c>
      <c r="F150" s="1">
        <v>1</v>
      </c>
      <c r="G150" s="1">
        <f t="shared" si="2"/>
        <v>1672</v>
      </c>
      <c r="H150" s="1">
        <f>G150+(VLOOKUP(D150,Data!$A$2:$B$20,2,FALSE)*F150)</f>
        <v>1676</v>
      </c>
      <c r="I150" s="1">
        <f>Table1[[#This Row],[EndByte(notinclusive)]]-1</f>
        <v>1675</v>
      </c>
      <c r="J150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"truckHookPositionZ":{"Type":"float","Value":"","Offset":1672,"OffsetEnd":1676}</v>
      </c>
      <c r="K150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{"Truck":{"Position":{"truckHookPositionZ":{"Type":"float","Value":"","Offset":1672,"OffsetEnd":1676}}}}</v>
      </c>
    </row>
    <row r="151" spans="1:11" x14ac:dyDescent="0.3">
      <c r="A151" s="4">
        <v>6</v>
      </c>
      <c r="B151" s="4" t="s">
        <v>289</v>
      </c>
      <c r="C151" s="4" t="s">
        <v>305</v>
      </c>
      <c r="D151" s="1" t="s">
        <v>2</v>
      </c>
      <c r="E151" s="1" t="s">
        <v>173</v>
      </c>
      <c r="F151" s="1">
        <v>16</v>
      </c>
      <c r="G151" s="1">
        <f t="shared" si="2"/>
        <v>1676</v>
      </c>
      <c r="H151" s="1">
        <f>G151+(VLOOKUP(D151,Data!$A$2:$B$20,2,FALSE)*F151)</f>
        <v>1740</v>
      </c>
      <c r="I151" s="1">
        <f>Table1[[#This Row],[EndByte(notinclusive)]]-1</f>
        <v>1739</v>
      </c>
      <c r="J151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"truckWheelPositionX":{"Type":"float","Value":"","Offset":1676,"OffsetEnd":1740}</v>
      </c>
      <c r="K151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{"Truck":{"Position":{"truckWheelPositionX":{"Type":"float","Value":"","Offset":1676,"OffsetEnd":1740}}}}</v>
      </c>
    </row>
    <row r="152" spans="1:11" x14ac:dyDescent="0.3">
      <c r="A152" s="4">
        <v>6</v>
      </c>
      <c r="B152" s="4" t="s">
        <v>289</v>
      </c>
      <c r="C152" s="4" t="s">
        <v>305</v>
      </c>
      <c r="D152" s="1" t="s">
        <v>2</v>
      </c>
      <c r="E152" s="1" t="s">
        <v>174</v>
      </c>
      <c r="F152" s="1">
        <v>16</v>
      </c>
      <c r="G152" s="1">
        <f t="shared" si="2"/>
        <v>1740</v>
      </c>
      <c r="H152" s="1">
        <f>G152+(VLOOKUP(D152,Data!$A$2:$B$20,2,FALSE)*F152)</f>
        <v>1804</v>
      </c>
      <c r="I152" s="1">
        <f>Table1[[#This Row],[EndByte(notinclusive)]]-1</f>
        <v>1803</v>
      </c>
      <c r="J152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"truckWheelPositionY":{"Type":"float","Value":"","Offset":1740,"OffsetEnd":1804}</v>
      </c>
      <c r="K152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{"Truck":{"Position":{"truckWheelPositionY":{"Type":"float","Value":"","Offset":1740,"OffsetEnd":1804}}}}</v>
      </c>
    </row>
    <row r="153" spans="1:11" x14ac:dyDescent="0.3">
      <c r="A153" s="4">
        <v>6</v>
      </c>
      <c r="B153" s="4" t="s">
        <v>289</v>
      </c>
      <c r="C153" s="4" t="s">
        <v>305</v>
      </c>
      <c r="D153" s="1" t="s">
        <v>2</v>
      </c>
      <c r="E153" s="1" t="s">
        <v>175</v>
      </c>
      <c r="F153" s="1">
        <v>16</v>
      </c>
      <c r="G153" s="1">
        <f t="shared" si="2"/>
        <v>1804</v>
      </c>
      <c r="H153" s="1">
        <f>G153+(VLOOKUP(D153,Data!$A$2:$B$20,2,FALSE)*F153)</f>
        <v>1868</v>
      </c>
      <c r="I153" s="1">
        <f>Table1[[#This Row],[EndByte(notinclusive)]]-1</f>
        <v>1867</v>
      </c>
      <c r="J153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"truckWheelPositionZ":{"Type":"float","Value":"","Offset":1804,"OffsetEnd":1868}</v>
      </c>
      <c r="K153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{"Truck":{"Position":{"truckWheelPositionZ":{"Type":"float","Value":"","Offset":1804,"OffsetEnd":1868}}}}</v>
      </c>
    </row>
    <row r="154" spans="1:11" x14ac:dyDescent="0.3">
      <c r="A154" s="4">
        <v>6</v>
      </c>
      <c r="B154" s="4" t="s">
        <v>289</v>
      </c>
      <c r="C154" s="4" t="s">
        <v>305</v>
      </c>
      <c r="D154" s="1" t="s">
        <v>2</v>
      </c>
      <c r="E154" s="1" t="s">
        <v>155</v>
      </c>
      <c r="F154" s="1">
        <v>1</v>
      </c>
      <c r="G154" s="1">
        <f t="shared" si="2"/>
        <v>1868</v>
      </c>
      <c r="H154" s="1">
        <f>G154+(VLOOKUP(D154,Data!$A$2:$B$20,2,FALSE)*F154)</f>
        <v>1872</v>
      </c>
      <c r="I154" s="1">
        <f>Table1[[#This Row],[EndByte(notinclusive)]]-1</f>
        <v>1871</v>
      </c>
      <c r="J154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"lv_accelerationX":{"Type":"float","Value":"","Offset":1868,"OffsetEnd":1872}</v>
      </c>
      <c r="K154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{"Truck":{"Position":{"lv_accelerationX":{"Type":"float","Value":"","Offset":1868,"OffsetEnd":1872}}}}</v>
      </c>
    </row>
    <row r="155" spans="1:11" x14ac:dyDescent="0.3">
      <c r="A155" s="4">
        <v>6</v>
      </c>
      <c r="B155" s="4" t="s">
        <v>289</v>
      </c>
      <c r="C155" s="4" t="s">
        <v>305</v>
      </c>
      <c r="D155" s="1" t="s">
        <v>2</v>
      </c>
      <c r="E155" s="1" t="s">
        <v>156</v>
      </c>
      <c r="F155" s="1">
        <v>1</v>
      </c>
      <c r="G155" s="1">
        <f t="shared" si="2"/>
        <v>1872</v>
      </c>
      <c r="H155" s="1">
        <f>G155+(VLOOKUP(D155,Data!$A$2:$B$20,2,FALSE)*F155)</f>
        <v>1876</v>
      </c>
      <c r="I155" s="1">
        <f>Table1[[#This Row],[EndByte(notinclusive)]]-1</f>
        <v>1875</v>
      </c>
      <c r="J155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"lv_accelerationY":{"Type":"float","Value":"","Offset":1872,"OffsetEnd":1876}</v>
      </c>
      <c r="K155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{"Truck":{"Position":{"lv_accelerationY":{"Type":"float","Value":"","Offset":1872,"OffsetEnd":1876}}}}</v>
      </c>
    </row>
    <row r="156" spans="1:11" x14ac:dyDescent="0.3">
      <c r="A156" s="4">
        <v>6</v>
      </c>
      <c r="B156" s="4" t="s">
        <v>289</v>
      </c>
      <c r="C156" s="4" t="s">
        <v>305</v>
      </c>
      <c r="D156" s="1" t="s">
        <v>2</v>
      </c>
      <c r="E156" s="1" t="s">
        <v>157</v>
      </c>
      <c r="F156" s="1">
        <v>1</v>
      </c>
      <c r="G156" s="1">
        <f t="shared" si="2"/>
        <v>1876</v>
      </c>
      <c r="H156" s="1">
        <f>G156+(VLOOKUP(D156,Data!$A$2:$B$20,2,FALSE)*F156)</f>
        <v>1880</v>
      </c>
      <c r="I156" s="1">
        <f>Table1[[#This Row],[EndByte(notinclusive)]]-1</f>
        <v>1879</v>
      </c>
      <c r="J156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"lv_accelerationZ":{"Type":"float","Value":"","Offset":1876,"OffsetEnd":1880}</v>
      </c>
      <c r="K156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{"Truck":{"Position":{"lv_accelerationZ":{"Type":"float","Value":"","Offset":1876,"OffsetEnd":1880}}}}</v>
      </c>
    </row>
    <row r="157" spans="1:11" x14ac:dyDescent="0.3">
      <c r="A157" s="4">
        <v>6</v>
      </c>
      <c r="B157" s="4" t="s">
        <v>289</v>
      </c>
      <c r="C157" s="4" t="s">
        <v>305</v>
      </c>
      <c r="D157" s="1" t="s">
        <v>2</v>
      </c>
      <c r="E157" s="1" t="s">
        <v>158</v>
      </c>
      <c r="F157" s="1">
        <v>1</v>
      </c>
      <c r="G157" s="1">
        <f t="shared" si="2"/>
        <v>1880</v>
      </c>
      <c r="H157" s="1">
        <f>G157+(VLOOKUP(D157,Data!$A$2:$B$20,2,FALSE)*F157)</f>
        <v>1884</v>
      </c>
      <c r="I157" s="1">
        <f>Table1[[#This Row],[EndByte(notinclusive)]]-1</f>
        <v>1883</v>
      </c>
      <c r="J157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"av_accelerationX":{"Type":"float","Value":"","Offset":1880,"OffsetEnd":1884}</v>
      </c>
      <c r="K157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{"Truck":{"Position":{"av_accelerationX":{"Type":"float","Value":"","Offset":1880,"OffsetEnd":1884}}}}</v>
      </c>
    </row>
    <row r="158" spans="1:11" x14ac:dyDescent="0.3">
      <c r="A158" s="4">
        <v>6</v>
      </c>
      <c r="B158" s="4" t="s">
        <v>289</v>
      </c>
      <c r="C158" s="4" t="s">
        <v>305</v>
      </c>
      <c r="D158" s="1" t="s">
        <v>2</v>
      </c>
      <c r="E158" s="1" t="s">
        <v>159</v>
      </c>
      <c r="F158" s="1">
        <v>1</v>
      </c>
      <c r="G158" s="1">
        <f t="shared" si="2"/>
        <v>1884</v>
      </c>
      <c r="H158" s="1">
        <f>G158+(VLOOKUP(D158,Data!$A$2:$B$20,2,FALSE)*F158)</f>
        <v>1888</v>
      </c>
      <c r="I158" s="1">
        <f>Table1[[#This Row],[EndByte(notinclusive)]]-1</f>
        <v>1887</v>
      </c>
      <c r="J158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"av_accelerationY":{"Type":"float","Value":"","Offset":1884,"OffsetEnd":1888}</v>
      </c>
      <c r="K158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{"Truck":{"Position":{"av_accelerationY":{"Type":"float","Value":"","Offset":1884,"OffsetEnd":1888}}}}</v>
      </c>
    </row>
    <row r="159" spans="1:11" x14ac:dyDescent="0.3">
      <c r="A159" s="4">
        <v>6</v>
      </c>
      <c r="B159" s="4" t="s">
        <v>289</v>
      </c>
      <c r="C159" s="4" t="s">
        <v>305</v>
      </c>
      <c r="D159" s="1" t="s">
        <v>2</v>
      </c>
      <c r="E159" s="1" t="s">
        <v>160</v>
      </c>
      <c r="F159" s="1">
        <v>1</v>
      </c>
      <c r="G159" s="1">
        <f t="shared" si="2"/>
        <v>1888</v>
      </c>
      <c r="H159" s="1">
        <f>G159+(VLOOKUP(D159,Data!$A$2:$B$20,2,FALSE)*F159)</f>
        <v>1892</v>
      </c>
      <c r="I159" s="1">
        <f>Table1[[#This Row],[EndByte(notinclusive)]]-1</f>
        <v>1891</v>
      </c>
      <c r="J159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"av_accelerationZ":{"Type":"float","Value":"","Offset":1888,"OffsetEnd":1892}</v>
      </c>
      <c r="K159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{"Truck":{"Position":{"av_accelerationZ":{"Type":"float","Value":"","Offset":1888,"OffsetEnd":1892}}}}</v>
      </c>
    </row>
    <row r="160" spans="1:11" x14ac:dyDescent="0.3">
      <c r="A160" s="4">
        <v>6</v>
      </c>
      <c r="B160" s="4" t="s">
        <v>289</v>
      </c>
      <c r="C160" s="4" t="s">
        <v>305</v>
      </c>
      <c r="D160" s="1" t="s">
        <v>2</v>
      </c>
      <c r="E160" s="1" t="s">
        <v>161</v>
      </c>
      <c r="F160" s="1">
        <v>1</v>
      </c>
      <c r="G160" s="1">
        <f t="shared" si="2"/>
        <v>1892</v>
      </c>
      <c r="H160" s="1">
        <f>G160+(VLOOKUP(D160,Data!$A$2:$B$20,2,FALSE)*F160)</f>
        <v>1896</v>
      </c>
      <c r="I160" s="1">
        <f>Table1[[#This Row],[EndByte(notinclusive)]]-1</f>
        <v>1895</v>
      </c>
      <c r="J160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"accelerationX":{"Type":"float","Value":"","Offset":1892,"OffsetEnd":1896}</v>
      </c>
      <c r="K160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{"Truck":{"Position":{"accelerationX":{"Type":"float","Value":"","Offset":1892,"OffsetEnd":1896}}}}</v>
      </c>
    </row>
    <row r="161" spans="1:11" x14ac:dyDescent="0.3">
      <c r="A161" s="4">
        <v>6</v>
      </c>
      <c r="B161" s="4" t="s">
        <v>289</v>
      </c>
      <c r="C161" s="4" t="s">
        <v>305</v>
      </c>
      <c r="D161" s="1" t="s">
        <v>2</v>
      </c>
      <c r="E161" s="1" t="s">
        <v>162</v>
      </c>
      <c r="F161" s="1">
        <v>1</v>
      </c>
      <c r="G161" s="1">
        <f t="shared" si="2"/>
        <v>1896</v>
      </c>
      <c r="H161" s="1">
        <f>G161+(VLOOKUP(D161,Data!$A$2:$B$20,2,FALSE)*F161)</f>
        <v>1900</v>
      </c>
      <c r="I161" s="1">
        <f>Table1[[#This Row],[EndByte(notinclusive)]]-1</f>
        <v>1899</v>
      </c>
      <c r="J161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"accelerationY":{"Type":"float","Value":"","Offset":1896,"OffsetEnd":1900}</v>
      </c>
      <c r="K161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{"Truck":{"Position":{"accelerationY":{"Type":"float","Value":"","Offset":1896,"OffsetEnd":1900}}}}</v>
      </c>
    </row>
    <row r="162" spans="1:11" x14ac:dyDescent="0.3">
      <c r="A162" s="4">
        <v>6</v>
      </c>
      <c r="B162" s="4" t="s">
        <v>289</v>
      </c>
      <c r="C162" s="4" t="s">
        <v>305</v>
      </c>
      <c r="D162" s="1" t="s">
        <v>2</v>
      </c>
      <c r="E162" s="1" t="s">
        <v>163</v>
      </c>
      <c r="F162" s="1">
        <v>1</v>
      </c>
      <c r="G162" s="1">
        <f t="shared" si="2"/>
        <v>1900</v>
      </c>
      <c r="H162" s="1">
        <f>G162+(VLOOKUP(D162,Data!$A$2:$B$20,2,FALSE)*F162)</f>
        <v>1904</v>
      </c>
      <c r="I162" s="1">
        <f>Table1[[#This Row],[EndByte(notinclusive)]]-1</f>
        <v>1903</v>
      </c>
      <c r="J162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"accelerationZ":{"Type":"float","Value":"","Offset":1900,"OffsetEnd":1904}</v>
      </c>
      <c r="K162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{"Truck":{"Position":{"accelerationZ":{"Type":"float","Value":"","Offset":1900,"OffsetEnd":1904}}}}</v>
      </c>
    </row>
    <row r="163" spans="1:11" x14ac:dyDescent="0.3">
      <c r="A163" s="4">
        <v>6</v>
      </c>
      <c r="B163" s="4" t="s">
        <v>289</v>
      </c>
      <c r="C163" s="4" t="s">
        <v>305</v>
      </c>
      <c r="D163" s="1" t="s">
        <v>2</v>
      </c>
      <c r="E163" s="1" t="s">
        <v>164</v>
      </c>
      <c r="F163" s="1">
        <v>1</v>
      </c>
      <c r="G163" s="1">
        <f t="shared" si="2"/>
        <v>1904</v>
      </c>
      <c r="H163" s="1">
        <f>G163+(VLOOKUP(D163,Data!$A$2:$B$20,2,FALSE)*F163)</f>
        <v>1908</v>
      </c>
      <c r="I163" s="1">
        <f>Table1[[#This Row],[EndByte(notinclusive)]]-1</f>
        <v>1907</v>
      </c>
      <c r="J163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"aa_accelerationX":{"Type":"float","Value":"","Offset":1904,"OffsetEnd":1908}</v>
      </c>
      <c r="K163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{"Truck":{"Position":{"aa_accelerationX":{"Type":"float","Value":"","Offset":1904,"OffsetEnd":1908}}}}</v>
      </c>
    </row>
    <row r="164" spans="1:11" x14ac:dyDescent="0.3">
      <c r="A164" s="4">
        <v>6</v>
      </c>
      <c r="B164" s="4" t="s">
        <v>289</v>
      </c>
      <c r="C164" s="4" t="s">
        <v>305</v>
      </c>
      <c r="D164" s="1" t="s">
        <v>2</v>
      </c>
      <c r="E164" s="1" t="s">
        <v>165</v>
      </c>
      <c r="F164" s="1">
        <v>1</v>
      </c>
      <c r="G164" s="1">
        <f t="shared" si="2"/>
        <v>1908</v>
      </c>
      <c r="H164" s="1">
        <f>G164+(VLOOKUP(D164,Data!$A$2:$B$20,2,FALSE)*F164)</f>
        <v>1912</v>
      </c>
      <c r="I164" s="1">
        <f>Table1[[#This Row],[EndByte(notinclusive)]]-1</f>
        <v>1911</v>
      </c>
      <c r="J164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"aa_accelerationY":{"Type":"float","Value":"","Offset":1908,"OffsetEnd":1912}</v>
      </c>
      <c r="K164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{"Truck":{"Position":{"aa_accelerationY":{"Type":"float","Value":"","Offset":1908,"OffsetEnd":1912}}}}</v>
      </c>
    </row>
    <row r="165" spans="1:11" x14ac:dyDescent="0.3">
      <c r="A165" s="4">
        <v>6</v>
      </c>
      <c r="B165" s="4" t="s">
        <v>289</v>
      </c>
      <c r="C165" s="4" t="s">
        <v>305</v>
      </c>
      <c r="D165" s="1" t="s">
        <v>2</v>
      </c>
      <c r="E165" s="1" t="s">
        <v>166</v>
      </c>
      <c r="F165" s="1">
        <v>1</v>
      </c>
      <c r="G165" s="1">
        <f t="shared" si="2"/>
        <v>1912</v>
      </c>
      <c r="H165" s="1">
        <f>G165+(VLOOKUP(D165,Data!$A$2:$B$20,2,FALSE)*F165)</f>
        <v>1916</v>
      </c>
      <c r="I165" s="1">
        <f>Table1[[#This Row],[EndByte(notinclusive)]]-1</f>
        <v>1915</v>
      </c>
      <c r="J165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"aa_accelerationZ":{"Type":"float","Value":"","Offset":1912,"OffsetEnd":1916}</v>
      </c>
      <c r="K165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{"Truck":{"Position":{"aa_accelerationZ":{"Type":"float","Value":"","Offset":1912,"OffsetEnd":1916}}}}</v>
      </c>
    </row>
    <row r="166" spans="1:11" x14ac:dyDescent="0.3">
      <c r="A166" s="4">
        <v>6</v>
      </c>
      <c r="B166" s="4" t="s">
        <v>289</v>
      </c>
      <c r="C166" s="4" t="s">
        <v>305</v>
      </c>
      <c r="D166" s="1" t="s">
        <v>2</v>
      </c>
      <c r="E166" s="1" t="s">
        <v>167</v>
      </c>
      <c r="F166" s="1">
        <v>1</v>
      </c>
      <c r="G166" s="1">
        <f t="shared" si="2"/>
        <v>1916</v>
      </c>
      <c r="H166" s="1">
        <f>G166+(VLOOKUP(D166,Data!$A$2:$B$20,2,FALSE)*F166)</f>
        <v>1920</v>
      </c>
      <c r="I166" s="1">
        <f>Table1[[#This Row],[EndByte(notinclusive)]]-1</f>
        <v>1919</v>
      </c>
      <c r="J166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"cabinAVX":{"Type":"float","Value":"","Offset":1916,"OffsetEnd":1920}</v>
      </c>
      <c r="K166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{"Truck":{"Position":{"cabinAVX":{"Type":"float","Value":"","Offset":1916,"OffsetEnd":1920}}}}</v>
      </c>
    </row>
    <row r="167" spans="1:11" x14ac:dyDescent="0.3">
      <c r="A167" s="4">
        <v>6</v>
      </c>
      <c r="B167" s="4" t="s">
        <v>289</v>
      </c>
      <c r="C167" s="4" t="s">
        <v>305</v>
      </c>
      <c r="D167" s="1" t="s">
        <v>2</v>
      </c>
      <c r="E167" s="1" t="s">
        <v>168</v>
      </c>
      <c r="F167" s="1">
        <v>1</v>
      </c>
      <c r="G167" s="1">
        <f t="shared" si="2"/>
        <v>1920</v>
      </c>
      <c r="H167" s="1">
        <f>G167+(VLOOKUP(D167,Data!$A$2:$B$20,2,FALSE)*F167)</f>
        <v>1924</v>
      </c>
      <c r="I167" s="1">
        <f>Table1[[#This Row],[EndByte(notinclusive)]]-1</f>
        <v>1923</v>
      </c>
      <c r="J167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"cabinAVY":{"Type":"float","Value":"","Offset":1920,"OffsetEnd":1924}</v>
      </c>
      <c r="K167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{"Truck":{"Position":{"cabinAVY":{"Type":"float","Value":"","Offset":1920,"OffsetEnd":1924}}}}</v>
      </c>
    </row>
    <row r="168" spans="1:11" x14ac:dyDescent="0.3">
      <c r="A168" s="4">
        <v>6</v>
      </c>
      <c r="B168" s="4" t="s">
        <v>289</v>
      </c>
      <c r="C168" s="4" t="s">
        <v>305</v>
      </c>
      <c r="D168" s="1" t="s">
        <v>2</v>
      </c>
      <c r="E168" s="1" t="s">
        <v>169</v>
      </c>
      <c r="F168" s="1">
        <v>1</v>
      </c>
      <c r="G168" s="1">
        <f t="shared" si="2"/>
        <v>1924</v>
      </c>
      <c r="H168" s="1">
        <f>G168+(VLOOKUP(D168,Data!$A$2:$B$20,2,FALSE)*F168)</f>
        <v>1928</v>
      </c>
      <c r="I168" s="1">
        <f>Table1[[#This Row],[EndByte(notinclusive)]]-1</f>
        <v>1927</v>
      </c>
      <c r="J168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"cabinAVZ":{"Type":"float","Value":"","Offset":1924,"OffsetEnd":1928}</v>
      </c>
      <c r="K168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{"Truck":{"Position":{"cabinAVZ":{"Type":"float","Value":"","Offset":1924,"OffsetEnd":1928}}}}</v>
      </c>
    </row>
    <row r="169" spans="1:11" x14ac:dyDescent="0.3">
      <c r="A169" s="4">
        <v>6</v>
      </c>
      <c r="B169" s="4" t="s">
        <v>289</v>
      </c>
      <c r="C169" s="4" t="s">
        <v>305</v>
      </c>
      <c r="D169" s="1" t="s">
        <v>2</v>
      </c>
      <c r="E169" s="1" t="s">
        <v>170</v>
      </c>
      <c r="F169" s="1">
        <v>1</v>
      </c>
      <c r="G169" s="1">
        <f t="shared" si="2"/>
        <v>1928</v>
      </c>
      <c r="H169" s="1">
        <f>G169+(VLOOKUP(D169,Data!$A$2:$B$20,2,FALSE)*F169)</f>
        <v>1932</v>
      </c>
      <c r="I169" s="1">
        <f>Table1[[#This Row],[EndByte(notinclusive)]]-1</f>
        <v>1931</v>
      </c>
      <c r="J169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"cabinAAX":{"Type":"float","Value":"","Offset":1928,"OffsetEnd":1932}</v>
      </c>
      <c r="K169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{"Truck":{"Position":{"cabinAAX":{"Type":"float","Value":"","Offset":1928,"OffsetEnd":1932}}}}</v>
      </c>
    </row>
    <row r="170" spans="1:11" x14ac:dyDescent="0.3">
      <c r="A170" s="4">
        <v>6</v>
      </c>
      <c r="B170" s="4" t="s">
        <v>289</v>
      </c>
      <c r="C170" s="4" t="s">
        <v>305</v>
      </c>
      <c r="D170" s="1" t="s">
        <v>2</v>
      </c>
      <c r="E170" s="1" t="s">
        <v>171</v>
      </c>
      <c r="F170" s="1">
        <v>1</v>
      </c>
      <c r="G170" s="1">
        <f t="shared" si="2"/>
        <v>1932</v>
      </c>
      <c r="H170" s="1">
        <f>G170+(VLOOKUP(D170,Data!$A$2:$B$20,2,FALSE)*F170)</f>
        <v>1936</v>
      </c>
      <c r="I170" s="1">
        <f>Table1[[#This Row],[EndByte(notinclusive)]]-1</f>
        <v>1935</v>
      </c>
      <c r="J170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"cabinAAY":{"Type":"float","Value":"","Offset":1932,"OffsetEnd":1936}</v>
      </c>
      <c r="K170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{"Truck":{"Position":{"cabinAAY":{"Type":"float","Value":"","Offset":1932,"OffsetEnd":1936}}}}</v>
      </c>
    </row>
    <row r="171" spans="1:11" x14ac:dyDescent="0.3">
      <c r="A171" s="4">
        <v>6</v>
      </c>
      <c r="B171" s="4" t="s">
        <v>289</v>
      </c>
      <c r="C171" s="4" t="s">
        <v>305</v>
      </c>
      <c r="D171" s="1" t="s">
        <v>2</v>
      </c>
      <c r="E171" s="1" t="s">
        <v>172</v>
      </c>
      <c r="F171" s="1">
        <v>1</v>
      </c>
      <c r="G171" s="1">
        <f t="shared" si="2"/>
        <v>1936</v>
      </c>
      <c r="H171" s="1">
        <f>G171+(VLOOKUP(D171,Data!$A$2:$B$20,2,FALSE)*F171)</f>
        <v>1940</v>
      </c>
      <c r="I171" s="1">
        <f>Table1[[#This Row],[EndByte(notinclusive)]]-1</f>
        <v>1939</v>
      </c>
      <c r="J171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"cabinAAZ":{"Type":"float","Value":"","Offset":1936,"OffsetEnd":1940}</v>
      </c>
      <c r="K171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{"Truck":{"Position":{"cabinAAZ":{"Type":"float","Value":"","Offset":1936,"OffsetEnd":1940}}}}</v>
      </c>
    </row>
    <row r="172" spans="1:11" x14ac:dyDescent="0.3">
      <c r="A172" s="4">
        <v>6</v>
      </c>
      <c r="B172" s="4" t="s">
        <v>287</v>
      </c>
      <c r="C172" s="4"/>
      <c r="D172" s="1" t="s">
        <v>1</v>
      </c>
      <c r="E172" s="1" t="s">
        <v>176</v>
      </c>
      <c r="F172" s="1">
        <v>60</v>
      </c>
      <c r="G172" s="1">
        <f t="shared" si="2"/>
        <v>1940</v>
      </c>
      <c r="H172" s="1">
        <f>G172+(VLOOKUP(D172,Data!$A$2:$B$20,2,FALSE)*F172)</f>
        <v>2000</v>
      </c>
      <c r="I172" s="1">
        <f>Table1[[#This Row],[EndByte(notinclusive)]]-1</f>
        <v>1999</v>
      </c>
      <c r="J172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"buffer_fv":{"Type":"char","Value":"","Offset":1940,"OffsetEnd":2000}</v>
      </c>
      <c r="K172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{"Game":{"buffer_fv":{"Type":"char","Value":"","Offset":1940,"OffsetEnd":2000}}}</v>
      </c>
    </row>
    <row r="173" spans="1:11" x14ac:dyDescent="0.3">
      <c r="A173" s="4">
        <v>7</v>
      </c>
      <c r="B173" s="4" t="s">
        <v>289</v>
      </c>
      <c r="C173" s="4" t="s">
        <v>305</v>
      </c>
      <c r="D173" s="1" t="s">
        <v>2</v>
      </c>
      <c r="E173" s="1" t="s">
        <v>215</v>
      </c>
      <c r="F173" s="1">
        <v>1</v>
      </c>
      <c r="G173" s="1">
        <f t="shared" si="2"/>
        <v>2000</v>
      </c>
      <c r="H173" s="1">
        <f>G173+(VLOOKUP(D173,Data!$A$2:$B$20,2,FALSE)*F173)</f>
        <v>2004</v>
      </c>
      <c r="I173" s="1">
        <f>Table1[[#This Row],[EndByte(notinclusive)]]-1</f>
        <v>2003</v>
      </c>
      <c r="J173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"cabinOffsetX":{"Type":"float","Value":"","Offset":2000,"OffsetEnd":2004}</v>
      </c>
      <c r="K173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{"Truck":{"Position":{"cabinOffsetX":{"Type":"float","Value":"","Offset":2000,"OffsetEnd":2004}}}}</v>
      </c>
    </row>
    <row r="174" spans="1:11" x14ac:dyDescent="0.3">
      <c r="A174" s="4">
        <v>7</v>
      </c>
      <c r="B174" s="4" t="s">
        <v>289</v>
      </c>
      <c r="C174" s="4" t="s">
        <v>305</v>
      </c>
      <c r="D174" s="1" t="s">
        <v>2</v>
      </c>
      <c r="E174" s="1" t="s">
        <v>216</v>
      </c>
      <c r="F174" s="1">
        <v>1</v>
      </c>
      <c r="G174" s="1">
        <f t="shared" si="2"/>
        <v>2004</v>
      </c>
      <c r="H174" s="1">
        <f>G174+(VLOOKUP(D174,Data!$A$2:$B$20,2,FALSE)*F174)</f>
        <v>2008</v>
      </c>
      <c r="I174" s="1">
        <f>Table1[[#This Row],[EndByte(notinclusive)]]-1</f>
        <v>2007</v>
      </c>
      <c r="J174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"cabinOffsetY":{"Type":"float","Value":"","Offset":2004,"OffsetEnd":2008}</v>
      </c>
      <c r="K174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{"Truck":{"Position":{"cabinOffsetY":{"Type":"float","Value":"","Offset":2004,"OffsetEnd":2008}}}}</v>
      </c>
    </row>
    <row r="175" spans="1:11" x14ac:dyDescent="0.3">
      <c r="A175" s="4">
        <v>7</v>
      </c>
      <c r="B175" s="4" t="s">
        <v>289</v>
      </c>
      <c r="C175" s="4" t="s">
        <v>305</v>
      </c>
      <c r="D175" s="1" t="s">
        <v>2</v>
      </c>
      <c r="E175" s="1" t="s">
        <v>217</v>
      </c>
      <c r="F175" s="1">
        <v>1</v>
      </c>
      <c r="G175" s="1">
        <f t="shared" si="2"/>
        <v>2008</v>
      </c>
      <c r="H175" s="1">
        <f>G175+(VLOOKUP(D175,Data!$A$2:$B$20,2,FALSE)*F175)</f>
        <v>2012</v>
      </c>
      <c r="I175" s="1">
        <f>Table1[[#This Row],[EndByte(notinclusive)]]-1</f>
        <v>2011</v>
      </c>
      <c r="J175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"cabinOffsetZ":{"Type":"float","Value":"","Offset":2008,"OffsetEnd":2012}</v>
      </c>
      <c r="K175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{"Truck":{"Position":{"cabinOffsetZ":{"Type":"float","Value":"","Offset":2008,"OffsetEnd":2012}}}}</v>
      </c>
    </row>
    <row r="176" spans="1:11" x14ac:dyDescent="0.3">
      <c r="A176" s="4">
        <v>7</v>
      </c>
      <c r="B176" s="4" t="s">
        <v>289</v>
      </c>
      <c r="C176" s="4" t="s">
        <v>305</v>
      </c>
      <c r="D176" s="1" t="s">
        <v>2</v>
      </c>
      <c r="E176" s="1" t="s">
        <v>218</v>
      </c>
      <c r="F176" s="1">
        <v>1</v>
      </c>
      <c r="G176" s="1">
        <f t="shared" si="2"/>
        <v>2012</v>
      </c>
      <c r="H176" s="1">
        <f>G176+(VLOOKUP(D176,Data!$A$2:$B$20,2,FALSE)*F176)</f>
        <v>2016</v>
      </c>
      <c r="I176" s="1">
        <f>Table1[[#This Row],[EndByte(notinclusive)]]-1</f>
        <v>2015</v>
      </c>
      <c r="J176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"cabinOffsetRotationX":{"Type":"float","Value":"","Offset":2012,"OffsetEnd":2016}</v>
      </c>
      <c r="K176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{"Truck":{"Position":{"cabinOffsetRotationX":{"Type":"float","Value":"","Offset":2012,"OffsetEnd":2016}}}}</v>
      </c>
    </row>
    <row r="177" spans="1:11" x14ac:dyDescent="0.3">
      <c r="A177" s="4">
        <v>7</v>
      </c>
      <c r="B177" s="4" t="s">
        <v>289</v>
      </c>
      <c r="C177" s="4" t="s">
        <v>305</v>
      </c>
      <c r="D177" s="1" t="s">
        <v>2</v>
      </c>
      <c r="E177" s="1" t="s">
        <v>219</v>
      </c>
      <c r="F177" s="1">
        <v>1</v>
      </c>
      <c r="G177" s="1">
        <f t="shared" si="2"/>
        <v>2016</v>
      </c>
      <c r="H177" s="1">
        <f>G177+(VLOOKUP(D177,Data!$A$2:$B$20,2,FALSE)*F177)</f>
        <v>2020</v>
      </c>
      <c r="I177" s="1">
        <f>Table1[[#This Row],[EndByte(notinclusive)]]-1</f>
        <v>2019</v>
      </c>
      <c r="J177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"cabinOffsetRotationY":{"Type":"float","Value":"","Offset":2016,"OffsetEnd":2020}</v>
      </c>
      <c r="K177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{"Truck":{"Position":{"cabinOffsetRotationY":{"Type":"float","Value":"","Offset":2016,"OffsetEnd":2020}}}}</v>
      </c>
    </row>
    <row r="178" spans="1:11" x14ac:dyDescent="0.3">
      <c r="A178" s="4">
        <v>7</v>
      </c>
      <c r="B178" s="4" t="s">
        <v>289</v>
      </c>
      <c r="C178" s="4" t="s">
        <v>305</v>
      </c>
      <c r="D178" s="1" t="s">
        <v>2</v>
      </c>
      <c r="E178" s="1" t="s">
        <v>220</v>
      </c>
      <c r="F178" s="1">
        <v>1</v>
      </c>
      <c r="G178" s="1">
        <f t="shared" si="2"/>
        <v>2020</v>
      </c>
      <c r="H178" s="1">
        <f>G178+(VLOOKUP(D178,Data!$A$2:$B$20,2,FALSE)*F178)</f>
        <v>2024</v>
      </c>
      <c r="I178" s="1">
        <f>Table1[[#This Row],[EndByte(notinclusive)]]-1</f>
        <v>2023</v>
      </c>
      <c r="J178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"cabinOffsetRotationZ":{"Type":"float","Value":"","Offset":2020,"OffsetEnd":2024}</v>
      </c>
      <c r="K178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{"Truck":{"Position":{"cabinOffsetRotationZ":{"Type":"float","Value":"","Offset":2020,"OffsetEnd":2024}}}}</v>
      </c>
    </row>
    <row r="179" spans="1:11" x14ac:dyDescent="0.3">
      <c r="A179" s="4">
        <v>7</v>
      </c>
      <c r="B179" s="4" t="s">
        <v>289</v>
      </c>
      <c r="C179" s="4" t="s">
        <v>305</v>
      </c>
      <c r="D179" s="1" t="s">
        <v>2</v>
      </c>
      <c r="E179" s="1" t="s">
        <v>221</v>
      </c>
      <c r="F179" s="1">
        <v>1</v>
      </c>
      <c r="G179" s="1">
        <f t="shared" si="2"/>
        <v>2024</v>
      </c>
      <c r="H179" s="1">
        <f>G179+(VLOOKUP(D179,Data!$A$2:$B$20,2,FALSE)*F179)</f>
        <v>2028</v>
      </c>
      <c r="I179" s="1">
        <f>Table1[[#This Row],[EndByte(notinclusive)]]-1</f>
        <v>2027</v>
      </c>
      <c r="J179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"headOffsetX":{"Type":"float","Value":"","Offset":2024,"OffsetEnd":2028}</v>
      </c>
      <c r="K179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{"Truck":{"Position":{"headOffsetX":{"Type":"float","Value":"","Offset":2024,"OffsetEnd":2028}}}}</v>
      </c>
    </row>
    <row r="180" spans="1:11" x14ac:dyDescent="0.3">
      <c r="A180" s="4">
        <v>7</v>
      </c>
      <c r="B180" s="4" t="s">
        <v>289</v>
      </c>
      <c r="C180" s="4" t="s">
        <v>305</v>
      </c>
      <c r="D180" s="1" t="s">
        <v>2</v>
      </c>
      <c r="E180" s="1" t="s">
        <v>222</v>
      </c>
      <c r="F180" s="1">
        <v>1</v>
      </c>
      <c r="G180" s="1">
        <f t="shared" si="2"/>
        <v>2028</v>
      </c>
      <c r="H180" s="1">
        <f>G180+(VLOOKUP(D180,Data!$A$2:$B$20,2,FALSE)*F180)</f>
        <v>2032</v>
      </c>
      <c r="I180" s="1">
        <f>Table1[[#This Row],[EndByte(notinclusive)]]-1</f>
        <v>2031</v>
      </c>
      <c r="J180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"headOffsetY":{"Type":"float","Value":"","Offset":2028,"OffsetEnd":2032}</v>
      </c>
      <c r="K180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{"Truck":{"Position":{"headOffsetY":{"Type":"float","Value":"","Offset":2028,"OffsetEnd":2032}}}}</v>
      </c>
    </row>
    <row r="181" spans="1:11" x14ac:dyDescent="0.3">
      <c r="A181" s="4">
        <v>7</v>
      </c>
      <c r="B181" s="4" t="s">
        <v>289</v>
      </c>
      <c r="C181" s="4" t="s">
        <v>305</v>
      </c>
      <c r="D181" s="1" t="s">
        <v>2</v>
      </c>
      <c r="E181" s="1" t="s">
        <v>223</v>
      </c>
      <c r="F181" s="1">
        <v>1</v>
      </c>
      <c r="G181" s="1">
        <f t="shared" si="2"/>
        <v>2032</v>
      </c>
      <c r="H181" s="1">
        <f>G181+(VLOOKUP(D181,Data!$A$2:$B$20,2,FALSE)*F181)</f>
        <v>2036</v>
      </c>
      <c r="I181" s="1">
        <f>Table1[[#This Row],[EndByte(notinclusive)]]-1</f>
        <v>2035</v>
      </c>
      <c r="J181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"headOffsetZ":{"Type":"float","Value":"","Offset":2032,"OffsetEnd":2036}</v>
      </c>
      <c r="K181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{"Truck":{"Position":{"headOffsetZ":{"Type":"float","Value":"","Offset":2032,"OffsetEnd":2036}}}}</v>
      </c>
    </row>
    <row r="182" spans="1:11" x14ac:dyDescent="0.3">
      <c r="A182" s="4">
        <v>7</v>
      </c>
      <c r="B182" s="4" t="s">
        <v>289</v>
      </c>
      <c r="C182" s="4" t="s">
        <v>305</v>
      </c>
      <c r="D182" s="1" t="s">
        <v>2</v>
      </c>
      <c r="E182" s="1" t="s">
        <v>224</v>
      </c>
      <c r="F182" s="1">
        <v>1</v>
      </c>
      <c r="G182" s="1">
        <f t="shared" si="2"/>
        <v>2036</v>
      </c>
      <c r="H182" s="1">
        <f>G182+(VLOOKUP(D182,Data!$A$2:$B$20,2,FALSE)*F182)</f>
        <v>2040</v>
      </c>
      <c r="I182" s="1">
        <f>Table1[[#This Row],[EndByte(notinclusive)]]-1</f>
        <v>2039</v>
      </c>
      <c r="J182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"headOffsetRotationX":{"Type":"float","Value":"","Offset":2036,"OffsetEnd":2040}</v>
      </c>
      <c r="K182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{"Truck":{"Position":{"headOffsetRotationX":{"Type":"float","Value":"","Offset":2036,"OffsetEnd":2040}}}}</v>
      </c>
    </row>
    <row r="183" spans="1:11" x14ac:dyDescent="0.3">
      <c r="A183" s="4">
        <v>7</v>
      </c>
      <c r="B183" s="4" t="s">
        <v>289</v>
      </c>
      <c r="C183" s="4" t="s">
        <v>305</v>
      </c>
      <c r="D183" s="1" t="s">
        <v>2</v>
      </c>
      <c r="E183" s="1" t="s">
        <v>225</v>
      </c>
      <c r="F183" s="1">
        <v>1</v>
      </c>
      <c r="G183" s="1">
        <f t="shared" si="2"/>
        <v>2040</v>
      </c>
      <c r="H183" s="1">
        <f>G183+(VLOOKUP(D183,Data!$A$2:$B$20,2,FALSE)*F183)</f>
        <v>2044</v>
      </c>
      <c r="I183" s="1">
        <f>Table1[[#This Row],[EndByte(notinclusive)]]-1</f>
        <v>2043</v>
      </c>
      <c r="J183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"headOffsetRotationY":{"Type":"float","Value":"","Offset":2040,"OffsetEnd":2044}</v>
      </c>
      <c r="K183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{"Truck":{"Position":{"headOffsetRotationY":{"Type":"float","Value":"","Offset":2040,"OffsetEnd":2044}}}}</v>
      </c>
    </row>
    <row r="184" spans="1:11" x14ac:dyDescent="0.3">
      <c r="A184" s="4">
        <v>7</v>
      </c>
      <c r="B184" s="4" t="s">
        <v>289</v>
      </c>
      <c r="C184" s="4" t="s">
        <v>305</v>
      </c>
      <c r="D184" s="1" t="s">
        <v>2</v>
      </c>
      <c r="E184" s="1" t="s">
        <v>226</v>
      </c>
      <c r="F184" s="1">
        <v>1</v>
      </c>
      <c r="G184" s="1">
        <f t="shared" si="2"/>
        <v>2044</v>
      </c>
      <c r="H184" s="1">
        <f>G184+(VLOOKUP(D184,Data!$A$2:$B$20,2,FALSE)*F184)</f>
        <v>2048</v>
      </c>
      <c r="I184" s="1">
        <f>Table1[[#This Row],[EndByte(notinclusive)]]-1</f>
        <v>2047</v>
      </c>
      <c r="J184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"headOffsetRotationZ":{"Type":"float","Value":"","Offset":2044,"OffsetEnd":2048}</v>
      </c>
      <c r="K184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{"Truck":{"Position":{"headOffsetRotationZ":{"Type":"float","Value":"","Offset":2044,"OffsetEnd":2048}}}}</v>
      </c>
    </row>
    <row r="185" spans="1:11" x14ac:dyDescent="0.3">
      <c r="A185" s="4">
        <v>7</v>
      </c>
      <c r="B185" s="4" t="s">
        <v>287</v>
      </c>
      <c r="C185" s="4"/>
      <c r="D185" s="1" t="s">
        <v>1</v>
      </c>
      <c r="E185" s="1" t="s">
        <v>177</v>
      </c>
      <c r="F185" s="1">
        <v>152</v>
      </c>
      <c r="G185" s="1">
        <f t="shared" si="2"/>
        <v>2048</v>
      </c>
      <c r="H185" s="1">
        <f>G185+(VLOOKUP(D185,Data!$A$2:$B$20,2,FALSE)*F185)</f>
        <v>2200</v>
      </c>
      <c r="I185" s="1">
        <f>Table1[[#This Row],[EndByte(notinclusive)]]-1</f>
        <v>2199</v>
      </c>
      <c r="J185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"buffer_fp":{"Type":"char","Value":"","Offset":2048,"OffsetEnd":2200}</v>
      </c>
      <c r="K185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{"Game":{"buffer_fp":{"Type":"char","Value":"","Offset":2048,"OffsetEnd":2200}}}</v>
      </c>
    </row>
    <row r="186" spans="1:11" x14ac:dyDescent="0.3">
      <c r="A186" s="4">
        <v>8</v>
      </c>
      <c r="B186" s="4" t="s">
        <v>289</v>
      </c>
      <c r="C186" s="4" t="s">
        <v>306</v>
      </c>
      <c r="D186" s="1" t="s">
        <v>179</v>
      </c>
      <c r="E186" s="1" t="s">
        <v>313</v>
      </c>
      <c r="F186" s="1">
        <v>1</v>
      </c>
      <c r="G186" s="1">
        <f t="shared" si="2"/>
        <v>2200</v>
      </c>
      <c r="H186" s="1">
        <f>G186+(VLOOKUP(D186,Data!$A$2:$B$20,2,FALSE)*F186)</f>
        <v>2208</v>
      </c>
      <c r="I186" s="1">
        <f>Table1[[#This Row],[EndByte(notinclusive)]]-1</f>
        <v>2207</v>
      </c>
      <c r="J186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"coordinateX":{"Type":"double","Value":"","Offset":2200,"OffsetEnd":2208}</v>
      </c>
      <c r="K186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{"Truck":{"GPS":{"coordinateX":{"Type":"double","Value":"","Offset":2200,"OffsetEnd":2208}}}}</v>
      </c>
    </row>
    <row r="187" spans="1:11" x14ac:dyDescent="0.3">
      <c r="A187" s="4">
        <v>8</v>
      </c>
      <c r="B187" s="4" t="s">
        <v>289</v>
      </c>
      <c r="C187" s="4" t="s">
        <v>306</v>
      </c>
      <c r="D187" s="2" t="s">
        <v>179</v>
      </c>
      <c r="E187" s="1" t="s">
        <v>314</v>
      </c>
      <c r="F187" s="1">
        <v>1</v>
      </c>
      <c r="G187" s="1">
        <f t="shared" si="2"/>
        <v>2208</v>
      </c>
      <c r="H187" s="1">
        <f>G187+(VLOOKUP(D187,Data!$A$2:$B$20,2,FALSE)*F187)</f>
        <v>2216</v>
      </c>
      <c r="I187" s="1">
        <f>Table1[[#This Row],[EndByte(notinclusive)]]-1</f>
        <v>2215</v>
      </c>
      <c r="J187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"coordinateY":{"Type":"double","Value":"","Offset":2208,"OffsetEnd":2216}</v>
      </c>
      <c r="K187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{"Truck":{"GPS":{"coordinateY":{"Type":"double","Value":"","Offset":2208,"OffsetEnd":2216}}}}</v>
      </c>
    </row>
    <row r="188" spans="1:11" x14ac:dyDescent="0.3">
      <c r="A188" s="4">
        <v>8</v>
      </c>
      <c r="B188" s="4" t="s">
        <v>289</v>
      </c>
      <c r="C188" s="4" t="s">
        <v>306</v>
      </c>
      <c r="D188" s="2" t="s">
        <v>179</v>
      </c>
      <c r="E188" s="1" t="s">
        <v>315</v>
      </c>
      <c r="F188" s="1">
        <v>1</v>
      </c>
      <c r="G188" s="1">
        <f t="shared" si="2"/>
        <v>2216</v>
      </c>
      <c r="H188" s="1">
        <f>G188+(VLOOKUP(D188,Data!$A$2:$B$20,2,FALSE)*F188)</f>
        <v>2224</v>
      </c>
      <c r="I188" s="1">
        <f>Table1[[#This Row],[EndByte(notinclusive)]]-1</f>
        <v>2223</v>
      </c>
      <c r="J188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"coordinateZ":{"Type":"double","Value":"","Offset":2216,"OffsetEnd":2224}</v>
      </c>
      <c r="K188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{"Truck":{"GPS":{"coordinateZ":{"Type":"double","Value":"","Offset":2216,"OffsetEnd":2224}}}}</v>
      </c>
    </row>
    <row r="189" spans="1:11" x14ac:dyDescent="0.3">
      <c r="A189" s="4">
        <v>8</v>
      </c>
      <c r="B189" s="4" t="s">
        <v>289</v>
      </c>
      <c r="C189" s="4" t="s">
        <v>306</v>
      </c>
      <c r="D189" s="2" t="s">
        <v>179</v>
      </c>
      <c r="E189" s="1" t="s">
        <v>270</v>
      </c>
      <c r="F189" s="1">
        <v>1</v>
      </c>
      <c r="G189" s="1">
        <f t="shared" si="2"/>
        <v>2224</v>
      </c>
      <c r="H189" s="1">
        <f>G189+(VLOOKUP(D189,Data!$A$2:$B$20,2,FALSE)*F189)</f>
        <v>2232</v>
      </c>
      <c r="I189" s="1">
        <f>Table1[[#This Row],[EndByte(notinclusive)]]-1</f>
        <v>2231</v>
      </c>
      <c r="J189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"rotationX":{"Type":"double","Value":"","Offset":2224,"OffsetEnd":2232}</v>
      </c>
      <c r="K189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{"Truck":{"GPS":{"rotationX":{"Type":"double","Value":"","Offset":2224,"OffsetEnd":2232}}}}</v>
      </c>
    </row>
    <row r="190" spans="1:11" x14ac:dyDescent="0.3">
      <c r="A190" s="4">
        <v>8</v>
      </c>
      <c r="B190" s="4" t="s">
        <v>289</v>
      </c>
      <c r="C190" s="4" t="s">
        <v>306</v>
      </c>
      <c r="D190" s="2" t="s">
        <v>179</v>
      </c>
      <c r="E190" s="1" t="s">
        <v>271</v>
      </c>
      <c r="F190" s="1">
        <v>1</v>
      </c>
      <c r="G190" s="1">
        <f t="shared" si="2"/>
        <v>2232</v>
      </c>
      <c r="H190" s="1">
        <f>G190+(VLOOKUP(D190,Data!$A$2:$B$20,2,FALSE)*F190)</f>
        <v>2240</v>
      </c>
      <c r="I190" s="1">
        <f>Table1[[#This Row],[EndByte(notinclusive)]]-1</f>
        <v>2239</v>
      </c>
      <c r="J190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"rotationY":{"Type":"double","Value":"","Offset":2232,"OffsetEnd":2240}</v>
      </c>
      <c r="K190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{"Truck":{"GPS":{"rotationY":{"Type":"double","Value":"","Offset":2232,"OffsetEnd":2240}}}}</v>
      </c>
    </row>
    <row r="191" spans="1:11" x14ac:dyDescent="0.3">
      <c r="A191" s="4">
        <v>8</v>
      </c>
      <c r="B191" s="4" t="s">
        <v>289</v>
      </c>
      <c r="C191" s="4" t="s">
        <v>306</v>
      </c>
      <c r="D191" s="2" t="s">
        <v>179</v>
      </c>
      <c r="E191" s="1" t="s">
        <v>272</v>
      </c>
      <c r="F191" s="1">
        <v>1</v>
      </c>
      <c r="G191" s="1">
        <f t="shared" si="2"/>
        <v>2240</v>
      </c>
      <c r="H191" s="1">
        <f>G191+(VLOOKUP(D191,Data!$A$2:$B$20,2,FALSE)*F191)</f>
        <v>2248</v>
      </c>
      <c r="I191" s="1">
        <f>Table1[[#This Row],[EndByte(notinclusive)]]-1</f>
        <v>2247</v>
      </c>
      <c r="J191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"rotationZ":{"Type":"double","Value":"","Offset":2240,"OffsetEnd":2248}</v>
      </c>
      <c r="K191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{"Truck":{"GPS":{"rotationZ":{"Type":"double","Value":"","Offset":2240,"OffsetEnd":2248}}}}</v>
      </c>
    </row>
    <row r="192" spans="1:11" x14ac:dyDescent="0.3">
      <c r="A192" s="4">
        <v>8</v>
      </c>
      <c r="B192" s="4" t="s">
        <v>287</v>
      </c>
      <c r="C192" s="4"/>
      <c r="D192" s="1" t="s">
        <v>1</v>
      </c>
      <c r="E192" s="1" t="s">
        <v>178</v>
      </c>
      <c r="F192" s="1">
        <v>52</v>
      </c>
      <c r="G192" s="1">
        <f t="shared" si="2"/>
        <v>2248</v>
      </c>
      <c r="H192" s="1">
        <f>G192+(VLOOKUP(D192,Data!$A$2:$B$20,2,FALSE)*F192)</f>
        <v>2300</v>
      </c>
      <c r="I192" s="1">
        <f>Table1[[#This Row],[EndByte(notinclusive)]]-1</f>
        <v>2299</v>
      </c>
      <c r="J192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"buffer_dp":{"Type":"char","Value":"","Offset":2248,"OffsetEnd":2300}</v>
      </c>
      <c r="K192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{"Game":{"buffer_dp":{"Type":"char","Value":"","Offset":2248,"OffsetEnd":2300}}}</v>
      </c>
    </row>
    <row r="193" spans="1:11" x14ac:dyDescent="0.3">
      <c r="A193" s="4">
        <v>9</v>
      </c>
      <c r="B193" s="4" t="s">
        <v>289</v>
      </c>
      <c r="C193" s="4"/>
      <c r="D193" s="1" t="s">
        <v>1</v>
      </c>
      <c r="E193" s="1" t="s">
        <v>187</v>
      </c>
      <c r="F193" s="1">
        <v>64</v>
      </c>
      <c r="G193" s="1">
        <f t="shared" si="2"/>
        <v>2300</v>
      </c>
      <c r="H193" s="1">
        <f>G193+(VLOOKUP(D193,Data!$A$2:$B$20,2,FALSE)*F193)</f>
        <v>2364</v>
      </c>
      <c r="I193" s="1">
        <f>Table1[[#This Row],[EndByte(notinclusive)]]-1</f>
        <v>2363</v>
      </c>
      <c r="J193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"truckBrandId":{"Type":"char","Value":"","Offset":2300,"OffsetEnd":2364}</v>
      </c>
      <c r="K193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{"Truck":{"truckBrandId":{"Type":"char","Value":"","Offset":2300,"OffsetEnd":2364}}}</v>
      </c>
    </row>
    <row r="194" spans="1:11" x14ac:dyDescent="0.3">
      <c r="A194" s="4">
        <v>9</v>
      </c>
      <c r="B194" s="4" t="s">
        <v>289</v>
      </c>
      <c r="C194" s="4"/>
      <c r="D194" s="1" t="s">
        <v>1</v>
      </c>
      <c r="E194" s="1" t="s">
        <v>188</v>
      </c>
      <c r="F194" s="1">
        <v>64</v>
      </c>
      <c r="G194" s="1">
        <f t="shared" si="2"/>
        <v>2364</v>
      </c>
      <c r="H194" s="1">
        <f>G194+(VLOOKUP(D194,Data!$A$2:$B$20,2,FALSE)*F194)</f>
        <v>2428</v>
      </c>
      <c r="I194" s="1">
        <f>Table1[[#This Row],[EndByte(notinclusive)]]-1</f>
        <v>2427</v>
      </c>
      <c r="J194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"truckBrand":{"Type":"char","Value":"","Offset":2364,"OffsetEnd":2428}</v>
      </c>
      <c r="K194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{"Truck":{"truckBrand":{"Type":"char","Value":"","Offset":2364,"OffsetEnd":2428}}}</v>
      </c>
    </row>
    <row r="195" spans="1:11" x14ac:dyDescent="0.3">
      <c r="A195" s="4">
        <v>9</v>
      </c>
      <c r="B195" s="4" t="s">
        <v>289</v>
      </c>
      <c r="C195" s="4"/>
      <c r="D195" s="1" t="s">
        <v>1</v>
      </c>
      <c r="E195" s="1" t="s">
        <v>189</v>
      </c>
      <c r="F195" s="1">
        <v>64</v>
      </c>
      <c r="G195" s="1">
        <f t="shared" si="2"/>
        <v>2428</v>
      </c>
      <c r="H195" s="1">
        <f>G195+(VLOOKUP(D195,Data!$A$2:$B$20,2,FALSE)*F195)</f>
        <v>2492</v>
      </c>
      <c r="I195" s="1">
        <f>Table1[[#This Row],[EndByte(notinclusive)]]-1</f>
        <v>2491</v>
      </c>
      <c r="J195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"truckId":{"Type":"char","Value":"","Offset":2428,"OffsetEnd":2492}</v>
      </c>
      <c r="K195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{"Truck":{"truckId":{"Type":"char","Value":"","Offset":2428,"OffsetEnd":2492}}}</v>
      </c>
    </row>
    <row r="196" spans="1:11" x14ac:dyDescent="0.3">
      <c r="A196" s="4">
        <v>9</v>
      </c>
      <c r="B196" s="4" t="s">
        <v>289</v>
      </c>
      <c r="C196" s="4"/>
      <c r="D196" s="1" t="s">
        <v>1</v>
      </c>
      <c r="E196" s="1" t="s">
        <v>190</v>
      </c>
      <c r="F196" s="1">
        <v>64</v>
      </c>
      <c r="G196" s="1">
        <f t="shared" si="2"/>
        <v>2492</v>
      </c>
      <c r="H196" s="1">
        <f>G196+(VLOOKUP(D196,Data!$A$2:$B$20,2,FALSE)*F196)</f>
        <v>2556</v>
      </c>
      <c r="I196" s="1">
        <f>Table1[[#This Row],[EndByte(notinclusive)]]-1</f>
        <v>2555</v>
      </c>
      <c r="J196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"truckName":{"Type":"char","Value":"","Offset":2492,"OffsetEnd":2556}</v>
      </c>
      <c r="K196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{"Truck":{"truckName":{"Type":"char","Value":"","Offset":2492,"OffsetEnd":2556}}}</v>
      </c>
    </row>
    <row r="197" spans="1:11" x14ac:dyDescent="0.3">
      <c r="A197" s="4">
        <v>9</v>
      </c>
      <c r="B197" s="4" t="s">
        <v>290</v>
      </c>
      <c r="C197" s="4"/>
      <c r="D197" s="1" t="s">
        <v>1</v>
      </c>
      <c r="E197" s="1" t="s">
        <v>191</v>
      </c>
      <c r="F197" s="1">
        <v>64</v>
      </c>
      <c r="G197" s="1">
        <f t="shared" si="2"/>
        <v>2556</v>
      </c>
      <c r="H197" s="1">
        <f>G197+(VLOOKUP(D197,Data!$A$2:$B$20,2,FALSE)*F197)</f>
        <v>2620</v>
      </c>
      <c r="I197" s="1">
        <f>Table1[[#This Row],[EndByte(notinclusive)]]-1</f>
        <v>2619</v>
      </c>
      <c r="J197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"cargoId":{"Type":"char","Value":"","Offset":2556,"OffsetEnd":2620}</v>
      </c>
      <c r="K197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{"Job":{"cargoId":{"Type":"char","Value":"","Offset":2556,"OffsetEnd":2620}}}</v>
      </c>
    </row>
    <row r="198" spans="1:11" x14ac:dyDescent="0.3">
      <c r="A198" s="4">
        <v>9</v>
      </c>
      <c r="B198" s="4" t="s">
        <v>290</v>
      </c>
      <c r="C198" s="4"/>
      <c r="D198" s="1" t="s">
        <v>1</v>
      </c>
      <c r="E198" s="1" t="s">
        <v>192</v>
      </c>
      <c r="F198" s="1">
        <v>64</v>
      </c>
      <c r="G198" s="1">
        <f t="shared" si="2"/>
        <v>2620</v>
      </c>
      <c r="H198" s="1">
        <f>G198+(VLOOKUP(D198,Data!$A$2:$B$20,2,FALSE)*F198)</f>
        <v>2684</v>
      </c>
      <c r="I198" s="1">
        <f>Table1[[#This Row],[EndByte(notinclusive)]]-1</f>
        <v>2683</v>
      </c>
      <c r="J198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"cargo":{"Type":"char","Value":"","Offset":2620,"OffsetEnd":2684}</v>
      </c>
      <c r="K198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{"Job":{"cargo":{"Type":"char","Value":"","Offset":2620,"OffsetEnd":2684}}}</v>
      </c>
    </row>
    <row r="199" spans="1:11" x14ac:dyDescent="0.3">
      <c r="A199" s="4">
        <v>9</v>
      </c>
      <c r="B199" s="4" t="s">
        <v>290</v>
      </c>
      <c r="C199" s="4"/>
      <c r="D199" s="1" t="s">
        <v>1</v>
      </c>
      <c r="E199" s="1" t="s">
        <v>193</v>
      </c>
      <c r="F199" s="1">
        <v>64</v>
      </c>
      <c r="G199" s="1">
        <f t="shared" si="2"/>
        <v>2684</v>
      </c>
      <c r="H199" s="1">
        <f>G199+(VLOOKUP(D199,Data!$A$2:$B$20,2,FALSE)*F199)</f>
        <v>2748</v>
      </c>
      <c r="I199" s="1">
        <f>Table1[[#This Row],[EndByte(notinclusive)]]-1</f>
        <v>2747</v>
      </c>
      <c r="J199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"cityDstId":{"Type":"char","Value":"","Offset":2684,"OffsetEnd":2748}</v>
      </c>
      <c r="K199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{"Job":{"cityDstId":{"Type":"char","Value":"","Offset":2684,"OffsetEnd":2748}}}</v>
      </c>
    </row>
    <row r="200" spans="1:11" x14ac:dyDescent="0.3">
      <c r="A200" s="4">
        <v>9</v>
      </c>
      <c r="B200" s="4" t="s">
        <v>290</v>
      </c>
      <c r="C200" s="4"/>
      <c r="D200" s="1" t="s">
        <v>1</v>
      </c>
      <c r="E200" s="1" t="s">
        <v>194</v>
      </c>
      <c r="F200" s="1">
        <v>64</v>
      </c>
      <c r="G200" s="1">
        <f t="shared" si="2"/>
        <v>2748</v>
      </c>
      <c r="H200" s="1">
        <f>G200+(VLOOKUP(D200,Data!$A$2:$B$20,2,FALSE)*F200)</f>
        <v>2812</v>
      </c>
      <c r="I200" s="1">
        <f>Table1[[#This Row],[EndByte(notinclusive)]]-1</f>
        <v>2811</v>
      </c>
      <c r="J200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"cityDst":{"Type":"char","Value":"","Offset":2748,"OffsetEnd":2812}</v>
      </c>
      <c r="K200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{"Job":{"cityDst":{"Type":"char","Value":"","Offset":2748,"OffsetEnd":2812}}}</v>
      </c>
    </row>
    <row r="201" spans="1:11" x14ac:dyDescent="0.3">
      <c r="A201" s="4">
        <v>9</v>
      </c>
      <c r="B201" s="4" t="s">
        <v>290</v>
      </c>
      <c r="C201" s="4"/>
      <c r="D201" s="1" t="s">
        <v>1</v>
      </c>
      <c r="E201" s="1" t="s">
        <v>195</v>
      </c>
      <c r="F201" s="1">
        <v>64</v>
      </c>
      <c r="G201" s="1">
        <f t="shared" si="2"/>
        <v>2812</v>
      </c>
      <c r="H201" s="1">
        <f>G201+(VLOOKUP(D201,Data!$A$2:$B$20,2,FALSE)*F201)</f>
        <v>2876</v>
      </c>
      <c r="I201" s="1">
        <f>Table1[[#This Row],[EndByte(notinclusive)]]-1</f>
        <v>2875</v>
      </c>
      <c r="J201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"compDstId":{"Type":"char","Value":"","Offset":2812,"OffsetEnd":2876}</v>
      </c>
      <c r="K201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{"Job":{"compDstId":{"Type":"char","Value":"","Offset":2812,"OffsetEnd":2876}}}</v>
      </c>
    </row>
    <row r="202" spans="1:11" x14ac:dyDescent="0.3">
      <c r="A202" s="4">
        <v>9</v>
      </c>
      <c r="B202" s="4" t="s">
        <v>290</v>
      </c>
      <c r="C202" s="4"/>
      <c r="D202" s="1" t="s">
        <v>1</v>
      </c>
      <c r="E202" s="1" t="s">
        <v>196</v>
      </c>
      <c r="F202" s="1">
        <v>64</v>
      </c>
      <c r="G202" s="1">
        <f t="shared" ref="G202:G243" si="3">H201</f>
        <v>2876</v>
      </c>
      <c r="H202" s="1">
        <f>G202+(VLOOKUP(D202,Data!$A$2:$B$20,2,FALSE)*F202)</f>
        <v>2940</v>
      </c>
      <c r="I202" s="1">
        <f>Table1[[#This Row],[EndByte(notinclusive)]]-1</f>
        <v>2939</v>
      </c>
      <c r="J202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"compDst":{"Type":"char","Value":"","Offset":2876,"OffsetEnd":2940}</v>
      </c>
      <c r="K202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{"Job":{"compDst":{"Type":"char","Value":"","Offset":2876,"OffsetEnd":2940}}}</v>
      </c>
    </row>
    <row r="203" spans="1:11" x14ac:dyDescent="0.3">
      <c r="A203" s="4">
        <v>9</v>
      </c>
      <c r="B203" s="4" t="s">
        <v>290</v>
      </c>
      <c r="C203" s="4"/>
      <c r="D203" s="1" t="s">
        <v>1</v>
      </c>
      <c r="E203" s="1" t="s">
        <v>197</v>
      </c>
      <c r="F203" s="1">
        <v>64</v>
      </c>
      <c r="G203" s="1">
        <f t="shared" si="3"/>
        <v>2940</v>
      </c>
      <c r="H203" s="1">
        <f>G203+(VLOOKUP(D203,Data!$A$2:$B$20,2,FALSE)*F203)</f>
        <v>3004</v>
      </c>
      <c r="I203" s="1">
        <f>Table1[[#This Row],[EndByte(notinclusive)]]-1</f>
        <v>3003</v>
      </c>
      <c r="J203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"citySrcId":{"Type":"char","Value":"","Offset":2940,"OffsetEnd":3004}</v>
      </c>
      <c r="K203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{"Job":{"citySrcId":{"Type":"char","Value":"","Offset":2940,"OffsetEnd":3004}}}</v>
      </c>
    </row>
    <row r="204" spans="1:11" x14ac:dyDescent="0.3">
      <c r="A204" s="4">
        <v>9</v>
      </c>
      <c r="B204" s="4" t="s">
        <v>290</v>
      </c>
      <c r="C204" s="4"/>
      <c r="D204" s="1" t="s">
        <v>1</v>
      </c>
      <c r="E204" s="1" t="s">
        <v>198</v>
      </c>
      <c r="F204" s="1">
        <v>64</v>
      </c>
      <c r="G204" s="1">
        <f t="shared" si="3"/>
        <v>3004</v>
      </c>
      <c r="H204" s="1">
        <f>G204+(VLOOKUP(D204,Data!$A$2:$B$20,2,FALSE)*F204)</f>
        <v>3068</v>
      </c>
      <c r="I204" s="1">
        <f>Table1[[#This Row],[EndByte(notinclusive)]]-1</f>
        <v>3067</v>
      </c>
      <c r="J204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"citySrc":{"Type":"char","Value":"","Offset":3004,"OffsetEnd":3068}</v>
      </c>
      <c r="K204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{"Job":{"citySrc":{"Type":"char","Value":"","Offset":3004,"OffsetEnd":3068}}}</v>
      </c>
    </row>
    <row r="205" spans="1:11" x14ac:dyDescent="0.3">
      <c r="A205" s="4">
        <v>9</v>
      </c>
      <c r="B205" s="4" t="s">
        <v>290</v>
      </c>
      <c r="C205" s="4"/>
      <c r="D205" s="1" t="s">
        <v>1</v>
      </c>
      <c r="E205" s="1" t="s">
        <v>199</v>
      </c>
      <c r="F205" s="1">
        <v>64</v>
      </c>
      <c r="G205" s="1">
        <f t="shared" si="3"/>
        <v>3068</v>
      </c>
      <c r="H205" s="1">
        <f>G205+(VLOOKUP(D205,Data!$A$2:$B$20,2,FALSE)*F205)</f>
        <v>3132</v>
      </c>
      <c r="I205" s="1">
        <f>Table1[[#This Row],[EndByte(notinclusive)]]-1</f>
        <v>3131</v>
      </c>
      <c r="J205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"compSrcId":{"Type":"char","Value":"","Offset":3068,"OffsetEnd":3132}</v>
      </c>
      <c r="K205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{"Job":{"compSrcId":{"Type":"char","Value":"","Offset":3068,"OffsetEnd":3132}}}</v>
      </c>
    </row>
    <row r="206" spans="1:11" x14ac:dyDescent="0.3">
      <c r="A206" s="4">
        <v>9</v>
      </c>
      <c r="B206" s="4" t="s">
        <v>290</v>
      </c>
      <c r="C206" s="4"/>
      <c r="D206" s="1" t="s">
        <v>1</v>
      </c>
      <c r="E206" s="1" t="s">
        <v>200</v>
      </c>
      <c r="F206" s="1">
        <v>64</v>
      </c>
      <c r="G206" s="1">
        <f t="shared" si="3"/>
        <v>3132</v>
      </c>
      <c r="H206" s="1">
        <f>G206+(VLOOKUP(D206,Data!$A$2:$B$20,2,FALSE)*F206)</f>
        <v>3196</v>
      </c>
      <c r="I206" s="1">
        <f>Table1[[#This Row],[EndByte(notinclusive)]]-1</f>
        <v>3195</v>
      </c>
      <c r="J206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"compSrc":{"Type":"char","Value":"","Offset":3132,"OffsetEnd":3196}</v>
      </c>
      <c r="K206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{"Job":{"compSrc":{"Type":"char","Value":"","Offset":3132,"OffsetEnd":3196}}}</v>
      </c>
    </row>
    <row r="207" spans="1:11" x14ac:dyDescent="0.3">
      <c r="A207" s="4">
        <v>9</v>
      </c>
      <c r="B207" s="4" t="s">
        <v>289</v>
      </c>
      <c r="C207" s="4"/>
      <c r="D207" s="1" t="s">
        <v>1</v>
      </c>
      <c r="E207" s="1" t="s">
        <v>201</v>
      </c>
      <c r="F207" s="1">
        <v>16</v>
      </c>
      <c r="G207" s="1">
        <f t="shared" si="3"/>
        <v>3196</v>
      </c>
      <c r="H207" s="1">
        <f>G207+(VLOOKUP(D207,Data!$A$2:$B$20,2,FALSE)*F207)</f>
        <v>3212</v>
      </c>
      <c r="I207" s="1">
        <f>Table1[[#This Row],[EndByte(notinclusive)]]-1</f>
        <v>3211</v>
      </c>
      <c r="J207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"shifterType":{"Type":"char","Value":"","Offset":3196,"OffsetEnd":3212}</v>
      </c>
      <c r="K207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{"Truck":{"shifterType":{"Type":"char","Value":"","Offset":3196,"OffsetEnd":3212}}}</v>
      </c>
    </row>
    <row r="208" spans="1:11" x14ac:dyDescent="0.3">
      <c r="A208" s="4">
        <v>9</v>
      </c>
      <c r="B208" s="4" t="s">
        <v>289</v>
      </c>
      <c r="C208" s="4"/>
      <c r="D208" s="1" t="s">
        <v>1</v>
      </c>
      <c r="E208" s="1" t="s">
        <v>202</v>
      </c>
      <c r="F208" s="1">
        <v>64</v>
      </c>
      <c r="G208" s="1">
        <f t="shared" si="3"/>
        <v>3212</v>
      </c>
      <c r="H208" s="1">
        <f>G208+(VLOOKUP(D208,Data!$A$2:$B$20,2,FALSE)*F208)</f>
        <v>3276</v>
      </c>
      <c r="I208" s="1">
        <f>Table1[[#This Row],[EndByte(notinclusive)]]-1</f>
        <v>3275</v>
      </c>
      <c r="J208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"truckLicensePlate":{"Type":"char","Value":"","Offset":3212,"OffsetEnd":3276}</v>
      </c>
      <c r="K208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{"Truck":{"truckLicensePlate":{"Type":"char","Value":"","Offset":3212,"OffsetEnd":3276}}}</v>
      </c>
    </row>
    <row r="209" spans="1:11" x14ac:dyDescent="0.3">
      <c r="A209" s="4">
        <v>9</v>
      </c>
      <c r="B209" s="4" t="s">
        <v>289</v>
      </c>
      <c r="C209" s="4"/>
      <c r="D209" s="1" t="s">
        <v>1</v>
      </c>
      <c r="E209" s="1" t="s">
        <v>203</v>
      </c>
      <c r="F209" s="1">
        <v>64</v>
      </c>
      <c r="G209" s="1">
        <f t="shared" si="3"/>
        <v>3276</v>
      </c>
      <c r="H209" s="1">
        <f>G209+(VLOOKUP(D209,Data!$A$2:$B$20,2,FALSE)*F209)</f>
        <v>3340</v>
      </c>
      <c r="I209" s="1">
        <f>Table1[[#This Row],[EndByte(notinclusive)]]-1</f>
        <v>3339</v>
      </c>
      <c r="J209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"truckLicensePlateCountryId":{"Type":"char","Value":"","Offset":3276,"OffsetEnd":3340}</v>
      </c>
      <c r="K209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{"Truck":{"truckLicensePlateCountryId":{"Type":"char","Value":"","Offset":3276,"OffsetEnd":3340}}}</v>
      </c>
    </row>
    <row r="210" spans="1:11" x14ac:dyDescent="0.3">
      <c r="A210" s="4">
        <v>9</v>
      </c>
      <c r="B210" s="4" t="s">
        <v>289</v>
      </c>
      <c r="C210" s="4"/>
      <c r="D210" s="1" t="s">
        <v>1</v>
      </c>
      <c r="E210" s="1" t="s">
        <v>204</v>
      </c>
      <c r="F210" s="1">
        <v>64</v>
      </c>
      <c r="G210" s="1">
        <f t="shared" si="3"/>
        <v>3340</v>
      </c>
      <c r="H210" s="1">
        <f>G210+(VLOOKUP(D210,Data!$A$2:$B$20,2,FALSE)*F210)</f>
        <v>3404</v>
      </c>
      <c r="I210" s="1">
        <f>Table1[[#This Row],[EndByte(notinclusive)]]-1</f>
        <v>3403</v>
      </c>
      <c r="J210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"truckLicensePlateCountry":{"Type":"char","Value":"","Offset":3340,"OffsetEnd":3404}</v>
      </c>
      <c r="K210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{"Truck":{"truckLicensePlateCountry":{"Type":"char","Value":"","Offset":3340,"OffsetEnd":3404}}}</v>
      </c>
    </row>
    <row r="211" spans="1:11" x14ac:dyDescent="0.3">
      <c r="A211" s="4">
        <v>9</v>
      </c>
      <c r="B211" s="4" t="s">
        <v>290</v>
      </c>
      <c r="C211" s="4"/>
      <c r="D211" s="1" t="s">
        <v>1</v>
      </c>
      <c r="E211" s="1" t="s">
        <v>205</v>
      </c>
      <c r="F211" s="1">
        <v>32</v>
      </c>
      <c r="G211" s="1">
        <f t="shared" si="3"/>
        <v>3404</v>
      </c>
      <c r="H211" s="1">
        <f>G211+(VLOOKUP(D211,Data!$A$2:$B$20,2,FALSE)*F211)</f>
        <v>3436</v>
      </c>
      <c r="I211" s="1">
        <f>Table1[[#This Row],[EndByte(notinclusive)]]-1</f>
        <v>3435</v>
      </c>
      <c r="J211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"jobMarket":{"Type":"char","Value":"","Offset":3404,"OffsetEnd":3436}</v>
      </c>
      <c r="K211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{"Job":{"jobMarket":{"Type":"char","Value":"","Offset":3404,"OffsetEnd":3436}}}</v>
      </c>
    </row>
    <row r="212" spans="1:11" x14ac:dyDescent="0.3">
      <c r="A212" s="4">
        <v>9</v>
      </c>
      <c r="B212" s="4" t="s">
        <v>296</v>
      </c>
      <c r="C212" s="4"/>
      <c r="D212" s="1" t="s">
        <v>1</v>
      </c>
      <c r="E212" s="1" t="s">
        <v>206</v>
      </c>
      <c r="F212" s="1">
        <v>32</v>
      </c>
      <c r="G212" s="1">
        <f t="shared" si="3"/>
        <v>3436</v>
      </c>
      <c r="H212" s="1">
        <f>G212+(VLOOKUP(D212,Data!$A$2:$B$20,2,FALSE)*F212)</f>
        <v>3468</v>
      </c>
      <c r="I212" s="1">
        <f>Table1[[#This Row],[EndByte(notinclusive)]]-1</f>
        <v>3467</v>
      </c>
      <c r="J212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"fineOffence":{"Type":"char","Value":"","Offset":3436,"OffsetEnd":3468}</v>
      </c>
      <c r="K212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{"Event":{"fineOffence":{"Type":"char","Value":"","Offset":3436,"OffsetEnd":3468}}}</v>
      </c>
    </row>
    <row r="213" spans="1:11" x14ac:dyDescent="0.3">
      <c r="A213" s="4">
        <v>9</v>
      </c>
      <c r="B213" s="4" t="s">
        <v>296</v>
      </c>
      <c r="C213" s="4"/>
      <c r="D213" s="1" t="s">
        <v>1</v>
      </c>
      <c r="E213" s="1" t="s">
        <v>207</v>
      </c>
      <c r="F213" s="1">
        <v>64</v>
      </c>
      <c r="G213" s="1">
        <f t="shared" si="3"/>
        <v>3468</v>
      </c>
      <c r="H213" s="1">
        <f>G213+(VLOOKUP(D213,Data!$A$2:$B$20,2,FALSE)*F213)</f>
        <v>3532</v>
      </c>
      <c r="I213" s="1">
        <f>Table1[[#This Row],[EndByte(notinclusive)]]-1</f>
        <v>3531</v>
      </c>
      <c r="J213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"ferrySourceName":{"Type":"char","Value":"","Offset":3468,"OffsetEnd":3532}</v>
      </c>
      <c r="K213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{"Event":{"ferrySourceName":{"Type":"char","Value":"","Offset":3468,"OffsetEnd":3532}}}</v>
      </c>
    </row>
    <row r="214" spans="1:11" x14ac:dyDescent="0.3">
      <c r="A214" s="4">
        <v>9</v>
      </c>
      <c r="B214" s="4" t="s">
        <v>296</v>
      </c>
      <c r="C214" s="4"/>
      <c r="D214" s="1" t="s">
        <v>1</v>
      </c>
      <c r="E214" s="1" t="s">
        <v>208</v>
      </c>
      <c r="F214" s="1">
        <v>64</v>
      </c>
      <c r="G214" s="1">
        <f t="shared" si="3"/>
        <v>3532</v>
      </c>
      <c r="H214" s="1">
        <f>G214+(VLOOKUP(D214,Data!$A$2:$B$20,2,FALSE)*F214)</f>
        <v>3596</v>
      </c>
      <c r="I214" s="1">
        <f>Table1[[#This Row],[EndByte(notinclusive)]]-1</f>
        <v>3595</v>
      </c>
      <c r="J214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"ferryTargetName":{"Type":"char","Value":"","Offset":3532,"OffsetEnd":3596}</v>
      </c>
      <c r="K214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{"Event":{"ferryTargetName":{"Type":"char","Value":"","Offset":3532,"OffsetEnd":3596}}}</v>
      </c>
    </row>
    <row r="215" spans="1:11" x14ac:dyDescent="0.3">
      <c r="A215" s="4">
        <v>9</v>
      </c>
      <c r="B215" s="4" t="s">
        <v>296</v>
      </c>
      <c r="C215" s="4"/>
      <c r="D215" s="1" t="s">
        <v>1</v>
      </c>
      <c r="E215" s="1" t="s">
        <v>209</v>
      </c>
      <c r="F215" s="1">
        <v>64</v>
      </c>
      <c r="G215" s="1">
        <f t="shared" si="3"/>
        <v>3596</v>
      </c>
      <c r="H215" s="1">
        <f>G215+(VLOOKUP(D215,Data!$A$2:$B$20,2,FALSE)*F215)</f>
        <v>3660</v>
      </c>
      <c r="I215" s="1">
        <f>Table1[[#This Row],[EndByte(notinclusive)]]-1</f>
        <v>3659</v>
      </c>
      <c r="J215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"ferrySourceId":{"Type":"char","Value":"","Offset":3596,"OffsetEnd":3660}</v>
      </c>
      <c r="K215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{"Event":{"ferrySourceId":{"Type":"char","Value":"","Offset":3596,"OffsetEnd":3660}}}</v>
      </c>
    </row>
    <row r="216" spans="1:11" x14ac:dyDescent="0.3">
      <c r="A216" s="4">
        <v>9</v>
      </c>
      <c r="B216" s="4" t="s">
        <v>296</v>
      </c>
      <c r="C216" s="4"/>
      <c r="D216" s="1" t="s">
        <v>1</v>
      </c>
      <c r="E216" s="1" t="s">
        <v>210</v>
      </c>
      <c r="F216" s="1">
        <v>64</v>
      </c>
      <c r="G216" s="1">
        <f t="shared" si="3"/>
        <v>3660</v>
      </c>
      <c r="H216" s="1">
        <f>G216+(VLOOKUP(D216,Data!$A$2:$B$20,2,FALSE)*F216)</f>
        <v>3724</v>
      </c>
      <c r="I216" s="1">
        <f>Table1[[#This Row],[EndByte(notinclusive)]]-1</f>
        <v>3723</v>
      </c>
      <c r="J216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"ferryTargetId":{"Type":"char","Value":"","Offset":3660,"OffsetEnd":3724}</v>
      </c>
      <c r="K216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{"Event":{"ferryTargetId":{"Type":"char","Value":"","Offset":3660,"OffsetEnd":3724}}}</v>
      </c>
    </row>
    <row r="217" spans="1:11" x14ac:dyDescent="0.3">
      <c r="A217" s="4">
        <v>9</v>
      </c>
      <c r="B217" s="4" t="s">
        <v>296</v>
      </c>
      <c r="C217" s="4"/>
      <c r="D217" s="1" t="s">
        <v>1</v>
      </c>
      <c r="E217" s="1" t="s">
        <v>211</v>
      </c>
      <c r="F217" s="1">
        <v>64</v>
      </c>
      <c r="G217" s="1">
        <f t="shared" si="3"/>
        <v>3724</v>
      </c>
      <c r="H217" s="1">
        <f>G217+(VLOOKUP(D217,Data!$A$2:$B$20,2,FALSE)*F217)</f>
        <v>3788</v>
      </c>
      <c r="I217" s="1">
        <f>Table1[[#This Row],[EndByte(notinclusive)]]-1</f>
        <v>3787</v>
      </c>
      <c r="J217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"trainSourceName":{"Type":"char","Value":"","Offset":3724,"OffsetEnd":3788}</v>
      </c>
      <c r="K217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{"Event":{"trainSourceName":{"Type":"char","Value":"","Offset":3724,"OffsetEnd":3788}}}</v>
      </c>
    </row>
    <row r="218" spans="1:11" x14ac:dyDescent="0.3">
      <c r="A218" s="4">
        <v>9</v>
      </c>
      <c r="B218" s="4" t="s">
        <v>296</v>
      </c>
      <c r="C218" s="4"/>
      <c r="D218" s="1" t="s">
        <v>1</v>
      </c>
      <c r="E218" s="1" t="s">
        <v>212</v>
      </c>
      <c r="F218" s="1">
        <v>64</v>
      </c>
      <c r="G218" s="1">
        <f t="shared" si="3"/>
        <v>3788</v>
      </c>
      <c r="H218" s="1">
        <f>G218+(VLOOKUP(D218,Data!$A$2:$B$20,2,FALSE)*F218)</f>
        <v>3852</v>
      </c>
      <c r="I218" s="1">
        <f>Table1[[#This Row],[EndByte(notinclusive)]]-1</f>
        <v>3851</v>
      </c>
      <c r="J218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"trainTargetName":{"Type":"char","Value":"","Offset":3788,"OffsetEnd":3852}</v>
      </c>
      <c r="K218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{"Event":{"trainTargetName":{"Type":"char","Value":"","Offset":3788,"OffsetEnd":3852}}}</v>
      </c>
    </row>
    <row r="219" spans="1:11" x14ac:dyDescent="0.3">
      <c r="A219" s="4">
        <v>9</v>
      </c>
      <c r="B219" s="4" t="s">
        <v>296</v>
      </c>
      <c r="C219" s="4"/>
      <c r="D219" s="1" t="s">
        <v>1</v>
      </c>
      <c r="E219" s="1" t="s">
        <v>213</v>
      </c>
      <c r="F219" s="1">
        <v>64</v>
      </c>
      <c r="G219" s="1">
        <f t="shared" si="3"/>
        <v>3852</v>
      </c>
      <c r="H219" s="1">
        <f>G219+(VLOOKUP(D219,Data!$A$2:$B$20,2,FALSE)*F219)</f>
        <v>3916</v>
      </c>
      <c r="I219" s="1">
        <f>Table1[[#This Row],[EndByte(notinclusive)]]-1</f>
        <v>3915</v>
      </c>
      <c r="J219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"trainSourceId":{"Type":"char","Value":"","Offset":3852,"OffsetEnd":3916}</v>
      </c>
      <c r="K219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{"Event":{"trainSourceId":{"Type":"char","Value":"","Offset":3852,"OffsetEnd":3916}}}</v>
      </c>
    </row>
    <row r="220" spans="1:11" x14ac:dyDescent="0.3">
      <c r="A220" s="4">
        <v>9</v>
      </c>
      <c r="B220" s="4" t="s">
        <v>296</v>
      </c>
      <c r="C220" s="4"/>
      <c r="D220" s="1" t="s">
        <v>1</v>
      </c>
      <c r="E220" s="1" t="s">
        <v>214</v>
      </c>
      <c r="F220" s="1">
        <v>64</v>
      </c>
      <c r="G220" s="1">
        <f t="shared" si="3"/>
        <v>3916</v>
      </c>
      <c r="H220" s="1">
        <f>G220+(VLOOKUP(D220,Data!$A$2:$B$20,2,FALSE)*F220)</f>
        <v>3980</v>
      </c>
      <c r="I220" s="1">
        <f>Table1[[#This Row],[EndByte(notinclusive)]]-1</f>
        <v>3979</v>
      </c>
      <c r="J220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"trainTargetId":{"Type":"char","Value":"","Offset":3916,"OffsetEnd":3980}</v>
      </c>
      <c r="K220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{"Event":{"trainTargetId":{"Type":"char","Value":"","Offset":3916,"OffsetEnd":3980}}}</v>
      </c>
    </row>
    <row r="221" spans="1:11" x14ac:dyDescent="0.3">
      <c r="A221" s="4">
        <v>9</v>
      </c>
      <c r="B221" s="4" t="s">
        <v>287</v>
      </c>
      <c r="C221" s="4"/>
      <c r="D221" s="1" t="s">
        <v>1</v>
      </c>
      <c r="E221" s="1" t="s">
        <v>181</v>
      </c>
      <c r="F221" s="1">
        <v>20</v>
      </c>
      <c r="G221" s="1">
        <f t="shared" si="3"/>
        <v>3980</v>
      </c>
      <c r="H221" s="1">
        <f>G221+(VLOOKUP(D221,Data!$A$2:$B$20,2,FALSE)*F221)</f>
        <v>4000</v>
      </c>
      <c r="I221" s="1">
        <f>Table1[[#This Row],[EndByte(notinclusive)]]-1</f>
        <v>3999</v>
      </c>
      <c r="J221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"buffer_s":{"Type":"char","Value":"","Offset":3980,"OffsetEnd":4000}</v>
      </c>
      <c r="K221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{"Game":{"buffer_s":{"Type":"char","Value":"","Offset":3980,"OffsetEnd":4000}}}</v>
      </c>
    </row>
    <row r="222" spans="1:11" x14ac:dyDescent="0.3">
      <c r="A222" s="4">
        <v>10</v>
      </c>
      <c r="B222" s="4" t="s">
        <v>290</v>
      </c>
      <c r="C222" s="4"/>
      <c r="D222" s="1" t="s">
        <v>4</v>
      </c>
      <c r="E222" s="1" t="s">
        <v>182</v>
      </c>
      <c r="F222" s="1">
        <v>1</v>
      </c>
      <c r="G222" s="1">
        <f t="shared" si="3"/>
        <v>4000</v>
      </c>
      <c r="H222" s="1">
        <f>G222+(VLOOKUP(D222,Data!$A$2:$B$20,2,FALSE)*F222)</f>
        <v>4008</v>
      </c>
      <c r="I222" s="1">
        <f>Table1[[#This Row],[EndByte(notinclusive)]]-1</f>
        <v>4007</v>
      </c>
      <c r="J222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"jobIncome":{"Type":"long","Value":"","Offset":4000,"OffsetEnd":4008}</v>
      </c>
      <c r="K222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{"Job":{"jobIncome":{"Type":"long","Value":"","Offset":4000,"OffsetEnd":4008}}}</v>
      </c>
    </row>
    <row r="223" spans="1:11" x14ac:dyDescent="0.3">
      <c r="A223" s="4">
        <v>10</v>
      </c>
      <c r="B223" s="4" t="s">
        <v>287</v>
      </c>
      <c r="C223" s="4"/>
      <c r="D223" s="1" t="s">
        <v>1</v>
      </c>
      <c r="E223" s="1" t="s">
        <v>183</v>
      </c>
      <c r="F223" s="1">
        <v>192</v>
      </c>
      <c r="G223" s="1">
        <f t="shared" si="3"/>
        <v>4008</v>
      </c>
      <c r="H223" s="1">
        <f>G223+(VLOOKUP(D223,Data!$A$2:$B$20,2,FALSE)*F223)</f>
        <v>4200</v>
      </c>
      <c r="I223" s="1">
        <f>Table1[[#This Row],[EndByte(notinclusive)]]-1</f>
        <v>4199</v>
      </c>
      <c r="J223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"buffer_ull":{"Type":"char","Value":"","Offset":4008,"OffsetEnd":4200}</v>
      </c>
      <c r="K223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{"Game":{"buffer_ull":{"Type":"char","Value":"","Offset":4008,"OffsetEnd":4200}}}</v>
      </c>
    </row>
    <row r="224" spans="1:11" x14ac:dyDescent="0.3">
      <c r="A224" s="4">
        <v>11</v>
      </c>
      <c r="B224" s="4" t="s">
        <v>296</v>
      </c>
      <c r="C224" s="4"/>
      <c r="D224" s="1" t="s">
        <v>4</v>
      </c>
      <c r="E224" s="1" t="s">
        <v>227</v>
      </c>
      <c r="F224" s="1">
        <v>1</v>
      </c>
      <c r="G224" s="1">
        <f t="shared" si="3"/>
        <v>4200</v>
      </c>
      <c r="H224" s="1">
        <f>G224+(VLOOKUP(D224,Data!$A$2:$B$20,2,FALSE)*F224)</f>
        <v>4208</v>
      </c>
      <c r="I224" s="1">
        <f>Table1[[#This Row],[EndByte(notinclusive)]]-1</f>
        <v>4207</v>
      </c>
      <c r="J224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"jobCancelledPenalty":{"Type":"long","Value":"","Offset":4200,"OffsetEnd":4208}</v>
      </c>
      <c r="K224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{"Event":{"jobCancelledPenalty":{"Type":"long","Value":"","Offset":4200,"OffsetEnd":4208}}}</v>
      </c>
    </row>
    <row r="225" spans="1:11" x14ac:dyDescent="0.3">
      <c r="A225" s="4">
        <v>11</v>
      </c>
      <c r="B225" s="4" t="s">
        <v>296</v>
      </c>
      <c r="C225" s="4"/>
      <c r="D225" s="1" t="s">
        <v>4</v>
      </c>
      <c r="E225" s="1" t="s">
        <v>228</v>
      </c>
      <c r="F225" s="1">
        <v>1</v>
      </c>
      <c r="G225" s="1">
        <f t="shared" si="3"/>
        <v>4208</v>
      </c>
      <c r="H225" s="1">
        <f>G225+(VLOOKUP(D225,Data!$A$2:$B$20,2,FALSE)*F225)</f>
        <v>4216</v>
      </c>
      <c r="I225" s="1">
        <f>Table1[[#This Row],[EndByte(notinclusive)]]-1</f>
        <v>4215</v>
      </c>
      <c r="J225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"jobDeliveredRevenue":{"Type":"long","Value":"","Offset":4208,"OffsetEnd":4216}</v>
      </c>
      <c r="K225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{"Event":{"jobDeliveredRevenue":{"Type":"long","Value":"","Offset":4208,"OffsetEnd":4216}}}</v>
      </c>
    </row>
    <row r="226" spans="1:11" x14ac:dyDescent="0.3">
      <c r="A226" s="4">
        <v>11</v>
      </c>
      <c r="B226" s="4" t="s">
        <v>296</v>
      </c>
      <c r="C226" s="4"/>
      <c r="D226" s="1" t="s">
        <v>4</v>
      </c>
      <c r="E226" s="1" t="s">
        <v>229</v>
      </c>
      <c r="F226" s="1">
        <v>1</v>
      </c>
      <c r="G226" s="1">
        <f t="shared" si="3"/>
        <v>4216</v>
      </c>
      <c r="H226" s="1">
        <f>G226+(VLOOKUP(D226,Data!$A$2:$B$20,2,FALSE)*F226)</f>
        <v>4224</v>
      </c>
      <c r="I226" s="1">
        <f>Table1[[#This Row],[EndByte(notinclusive)]]-1</f>
        <v>4223</v>
      </c>
      <c r="J226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"fineAmount":{"Type":"long","Value":"","Offset":4216,"OffsetEnd":4224}</v>
      </c>
      <c r="K226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{"Event":{"fineAmount":{"Type":"long","Value":"","Offset":4216,"OffsetEnd":4224}}}</v>
      </c>
    </row>
    <row r="227" spans="1:11" x14ac:dyDescent="0.3">
      <c r="A227" s="4">
        <v>11</v>
      </c>
      <c r="B227" s="4" t="s">
        <v>296</v>
      </c>
      <c r="C227" s="4"/>
      <c r="D227" s="1" t="s">
        <v>4</v>
      </c>
      <c r="E227" s="1" t="s">
        <v>230</v>
      </c>
      <c r="F227" s="1">
        <v>1</v>
      </c>
      <c r="G227" s="1">
        <f t="shared" si="3"/>
        <v>4224</v>
      </c>
      <c r="H227" s="1">
        <f>G227+(VLOOKUP(D227,Data!$A$2:$B$20,2,FALSE)*F227)</f>
        <v>4232</v>
      </c>
      <c r="I227" s="1">
        <f>Table1[[#This Row],[EndByte(notinclusive)]]-1</f>
        <v>4231</v>
      </c>
      <c r="J227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"tollgatePayAmount":{"Type":"long","Value":"","Offset":4224,"OffsetEnd":4232}</v>
      </c>
      <c r="K227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{"Event":{"tollgatePayAmount":{"Type":"long","Value":"","Offset":4224,"OffsetEnd":4232}}}</v>
      </c>
    </row>
    <row r="228" spans="1:11" x14ac:dyDescent="0.3">
      <c r="A228" s="4">
        <v>11</v>
      </c>
      <c r="B228" s="4" t="s">
        <v>296</v>
      </c>
      <c r="C228" s="4"/>
      <c r="D228" s="1" t="s">
        <v>4</v>
      </c>
      <c r="E228" s="1" t="s">
        <v>231</v>
      </c>
      <c r="F228" s="1">
        <v>1</v>
      </c>
      <c r="G228" s="1">
        <f t="shared" si="3"/>
        <v>4232</v>
      </c>
      <c r="H228" s="1">
        <f>G228+(VLOOKUP(D228,Data!$A$2:$B$20,2,FALSE)*F228)</f>
        <v>4240</v>
      </c>
      <c r="I228" s="1">
        <f>Table1[[#This Row],[EndByte(notinclusive)]]-1</f>
        <v>4239</v>
      </c>
      <c r="J228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"ferryPayAmount":{"Type":"long","Value":"","Offset":4232,"OffsetEnd":4240}</v>
      </c>
      <c r="K228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{"Event":{"ferryPayAmount":{"Type":"long","Value":"","Offset":4232,"OffsetEnd":4240}}}</v>
      </c>
    </row>
    <row r="229" spans="1:11" x14ac:dyDescent="0.3">
      <c r="A229" s="4">
        <v>11</v>
      </c>
      <c r="B229" s="4" t="s">
        <v>296</v>
      </c>
      <c r="C229" s="4"/>
      <c r="D229" s="1" t="s">
        <v>4</v>
      </c>
      <c r="E229" s="1" t="s">
        <v>232</v>
      </c>
      <c r="F229" s="1">
        <v>1</v>
      </c>
      <c r="G229" s="1">
        <f t="shared" si="3"/>
        <v>4240</v>
      </c>
      <c r="H229" s="1">
        <f>G229+(VLOOKUP(D229,Data!$A$2:$B$20,2,FALSE)*F229)</f>
        <v>4248</v>
      </c>
      <c r="I229" s="1">
        <f>Table1[[#This Row],[EndByte(notinclusive)]]-1</f>
        <v>4247</v>
      </c>
      <c r="J229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"trainPayAmount":{"Type":"long","Value":"","Offset":4240,"OffsetEnd":4248}</v>
      </c>
      <c r="K229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{"Event":{"trainPayAmount":{"Type":"long","Value":"","Offset":4240,"OffsetEnd":4248}}}</v>
      </c>
    </row>
    <row r="230" spans="1:11" x14ac:dyDescent="0.3">
      <c r="A230" s="4">
        <v>11</v>
      </c>
      <c r="B230" s="4" t="s">
        <v>287</v>
      </c>
      <c r="C230" s="4"/>
      <c r="D230" s="1" t="s">
        <v>1</v>
      </c>
      <c r="E230" s="1" t="s">
        <v>184</v>
      </c>
      <c r="F230" s="1">
        <v>52</v>
      </c>
      <c r="G230" s="1">
        <f t="shared" si="3"/>
        <v>4248</v>
      </c>
      <c r="H230" s="1">
        <f>G230+(VLOOKUP(D230,Data!$A$2:$B$20,2,FALSE)*F230)</f>
        <v>4300</v>
      </c>
      <c r="I230" s="1">
        <f>Table1[[#This Row],[EndByte(notinclusive)]]-1</f>
        <v>4299</v>
      </c>
      <c r="J230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"buffer_ll":{"Type":"char","Value":"","Offset":4248,"OffsetEnd":4300}</v>
      </c>
      <c r="K230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{"Game":{"buffer_ll":{"Type":"char","Value":"","Offset":4248,"OffsetEnd":4300}}}</v>
      </c>
    </row>
    <row r="231" spans="1:11" x14ac:dyDescent="0.3">
      <c r="A231" s="4">
        <v>12</v>
      </c>
      <c r="B231" s="4" t="s">
        <v>290</v>
      </c>
      <c r="C231" s="4"/>
      <c r="D231" s="1" t="s">
        <v>10</v>
      </c>
      <c r="E231" s="1" t="s">
        <v>316</v>
      </c>
      <c r="F231" s="1">
        <v>1</v>
      </c>
      <c r="G231" s="1">
        <f t="shared" si="3"/>
        <v>4300</v>
      </c>
      <c r="H231" s="1">
        <f>G231+(VLOOKUP(D231,Data!$A$2:$B$20,2,FALSE)*F231)</f>
        <v>4301</v>
      </c>
      <c r="I231" s="1">
        <f>Table1[[#This Row],[EndByte(notinclusive)]]-1</f>
        <v>4300</v>
      </c>
      <c r="J231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"onJob":{"Type":"bool","Value":"","Offset":4300,"OffsetEnd":4301}</v>
      </c>
      <c r="K231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{"Job":{"onJob":{"Type":"bool","Value":"","Offset":4300,"OffsetEnd":4301}}}</v>
      </c>
    </row>
    <row r="232" spans="1:11" x14ac:dyDescent="0.3">
      <c r="A232" s="4">
        <v>12</v>
      </c>
      <c r="B232" s="4" t="s">
        <v>296</v>
      </c>
      <c r="C232" s="4"/>
      <c r="D232" s="2" t="s">
        <v>10</v>
      </c>
      <c r="E232" s="1" t="s">
        <v>317</v>
      </c>
      <c r="F232" s="1">
        <v>1</v>
      </c>
      <c r="G232" s="1">
        <f t="shared" si="3"/>
        <v>4301</v>
      </c>
      <c r="H232" s="1">
        <f>G232+(VLOOKUP(D232,Data!$A$2:$B$20,2,FALSE)*F232)</f>
        <v>4302</v>
      </c>
      <c r="I232" s="1">
        <f>Table1[[#This Row],[EndByte(notinclusive)]]-1</f>
        <v>4301</v>
      </c>
      <c r="J232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"jobFinished":{"Type":"bool","Value":"","Offset":4301,"OffsetEnd":4302}</v>
      </c>
      <c r="K232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{"Event":{"jobFinished":{"Type":"bool","Value":"","Offset":4301,"OffsetEnd":4302}}}</v>
      </c>
    </row>
    <row r="233" spans="1:11" x14ac:dyDescent="0.3">
      <c r="A233" s="4">
        <v>12</v>
      </c>
      <c r="B233" s="4" t="s">
        <v>296</v>
      </c>
      <c r="C233" s="4"/>
      <c r="D233" s="2" t="s">
        <v>10</v>
      </c>
      <c r="E233" s="1" t="s">
        <v>318</v>
      </c>
      <c r="F233" s="1">
        <v>1</v>
      </c>
      <c r="G233" s="1">
        <f t="shared" si="3"/>
        <v>4302</v>
      </c>
      <c r="H233" s="1">
        <f>G233+(VLOOKUP(D233,Data!$A$2:$B$20,2,FALSE)*F233)</f>
        <v>4303</v>
      </c>
      <c r="I233" s="1">
        <f>Table1[[#This Row],[EndByte(notinclusive)]]-1</f>
        <v>4302</v>
      </c>
      <c r="J233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"jobCancelled":{"Type":"bool","Value":"","Offset":4302,"OffsetEnd":4303}</v>
      </c>
      <c r="K233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{"Event":{"jobCancelled":{"Type":"bool","Value":"","Offset":4302,"OffsetEnd":4303}}}</v>
      </c>
    </row>
    <row r="234" spans="1:11" x14ac:dyDescent="0.3">
      <c r="A234" s="4">
        <v>12</v>
      </c>
      <c r="B234" s="4" t="s">
        <v>296</v>
      </c>
      <c r="C234" s="4"/>
      <c r="D234" s="2" t="s">
        <v>10</v>
      </c>
      <c r="E234" s="1" t="s">
        <v>319</v>
      </c>
      <c r="F234" s="1">
        <v>1</v>
      </c>
      <c r="G234" s="1">
        <f t="shared" si="3"/>
        <v>4303</v>
      </c>
      <c r="H234" s="1">
        <f>G234+(VLOOKUP(D234,Data!$A$2:$B$20,2,FALSE)*F234)</f>
        <v>4304</v>
      </c>
      <c r="I234" s="1">
        <f>Table1[[#This Row],[EndByte(notinclusive)]]-1</f>
        <v>4303</v>
      </c>
      <c r="J234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"jobDelivered":{"Type":"bool","Value":"","Offset":4303,"OffsetEnd":4304}</v>
      </c>
      <c r="K234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{"Event":{"jobDelivered":{"Type":"bool","Value":"","Offset":4303,"OffsetEnd":4304}}}</v>
      </c>
    </row>
    <row r="235" spans="1:11" x14ac:dyDescent="0.3">
      <c r="A235" s="4">
        <v>12</v>
      </c>
      <c r="B235" s="4" t="s">
        <v>296</v>
      </c>
      <c r="C235" s="4"/>
      <c r="D235" s="2" t="s">
        <v>10</v>
      </c>
      <c r="E235" s="1" t="s">
        <v>320</v>
      </c>
      <c r="F235" s="1">
        <v>1</v>
      </c>
      <c r="G235" s="1">
        <f t="shared" si="3"/>
        <v>4304</v>
      </c>
      <c r="H235" s="1">
        <f>G235+(VLOOKUP(D235,Data!$A$2:$B$20,2,FALSE)*F235)</f>
        <v>4305</v>
      </c>
      <c r="I235" s="1">
        <f>Table1[[#This Row],[EndByte(notinclusive)]]-1</f>
        <v>4304</v>
      </c>
      <c r="J235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"fined":{"Type":"bool","Value":"","Offset":4304,"OffsetEnd":4305}</v>
      </c>
      <c r="K235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{"Event":{"fined":{"Type":"bool","Value":"","Offset":4304,"OffsetEnd":4305}}}</v>
      </c>
    </row>
    <row r="236" spans="1:11" x14ac:dyDescent="0.3">
      <c r="A236" s="4">
        <v>12</v>
      </c>
      <c r="B236" s="4" t="s">
        <v>296</v>
      </c>
      <c r="C236" s="4"/>
      <c r="D236" s="2" t="s">
        <v>10</v>
      </c>
      <c r="E236" s="1" t="s">
        <v>321</v>
      </c>
      <c r="F236" s="1">
        <v>1</v>
      </c>
      <c r="G236" s="1">
        <f t="shared" si="3"/>
        <v>4305</v>
      </c>
      <c r="H236" s="1">
        <f>G236+(VLOOKUP(D236,Data!$A$2:$B$20,2,FALSE)*F236)</f>
        <v>4306</v>
      </c>
      <c r="I236" s="1">
        <f>Table1[[#This Row],[EndByte(notinclusive)]]-1</f>
        <v>4305</v>
      </c>
      <c r="J236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"tollgate":{"Type":"bool","Value":"","Offset":4305,"OffsetEnd":4306}</v>
      </c>
      <c r="K236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{"Event":{"tollgate":{"Type":"bool","Value":"","Offset":4305,"OffsetEnd":4306}}}</v>
      </c>
    </row>
    <row r="237" spans="1:11" x14ac:dyDescent="0.3">
      <c r="A237" s="4">
        <v>12</v>
      </c>
      <c r="B237" s="4" t="s">
        <v>296</v>
      </c>
      <c r="C237" s="4"/>
      <c r="D237" s="2" t="s">
        <v>10</v>
      </c>
      <c r="E237" s="1" t="s">
        <v>322</v>
      </c>
      <c r="F237" s="1">
        <v>1</v>
      </c>
      <c r="G237" s="1">
        <f t="shared" si="3"/>
        <v>4306</v>
      </c>
      <c r="H237" s="1">
        <f>G237+(VLOOKUP(D237,Data!$A$2:$B$20,2,FALSE)*F237)</f>
        <v>4307</v>
      </c>
      <c r="I237" s="1">
        <f>Table1[[#This Row],[EndByte(notinclusive)]]-1</f>
        <v>4306</v>
      </c>
      <c r="J237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"ferry":{"Type":"bool","Value":"","Offset":4306,"OffsetEnd":4307}</v>
      </c>
      <c r="K237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{"Event":{"ferry":{"Type":"bool","Value":"","Offset":4306,"OffsetEnd":4307}}}</v>
      </c>
    </row>
    <row r="238" spans="1:11" x14ac:dyDescent="0.3">
      <c r="A238" s="4">
        <v>12</v>
      </c>
      <c r="B238" s="4" t="s">
        <v>296</v>
      </c>
      <c r="C238" s="4"/>
      <c r="D238" s="2" t="s">
        <v>10</v>
      </c>
      <c r="E238" s="1" t="s">
        <v>323</v>
      </c>
      <c r="F238" s="1">
        <v>1</v>
      </c>
      <c r="G238" s="1">
        <f t="shared" si="3"/>
        <v>4307</v>
      </c>
      <c r="H238" s="1">
        <f>G238+(VLOOKUP(D238,Data!$A$2:$B$20,2,FALSE)*F238)</f>
        <v>4308</v>
      </c>
      <c r="I238" s="1">
        <f>Table1[[#This Row],[EndByte(notinclusive)]]-1</f>
        <v>4307</v>
      </c>
      <c r="J238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"train":{"Type":"bool","Value":"","Offset":4307,"OffsetEnd":4308}</v>
      </c>
      <c r="K238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{"Event":{"train":{"Type":"bool","Value":"","Offset":4307,"OffsetEnd":4308}}}</v>
      </c>
    </row>
    <row r="239" spans="1:11" x14ac:dyDescent="0.3">
      <c r="A239" s="4">
        <v>12</v>
      </c>
      <c r="B239" s="4" t="s">
        <v>296</v>
      </c>
      <c r="C239" s="4"/>
      <c r="D239" s="2" t="s">
        <v>10</v>
      </c>
      <c r="E239" s="1" t="s">
        <v>324</v>
      </c>
      <c r="F239" s="1">
        <v>1</v>
      </c>
      <c r="G239" s="1">
        <f t="shared" si="3"/>
        <v>4308</v>
      </c>
      <c r="H239" s="1">
        <f>G239+(VLOOKUP(D239,Data!$A$2:$B$20,2,FALSE)*F239)</f>
        <v>4309</v>
      </c>
      <c r="I239" s="1">
        <f>Table1[[#This Row],[EndByte(notinclusive)]]-1</f>
        <v>4308</v>
      </c>
      <c r="J239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"refuel":{"Type":"bool","Value":"","Offset":4308,"OffsetEnd":4309}</v>
      </c>
      <c r="K239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{"Event":{"refuel":{"Type":"bool","Value":"","Offset":4308,"OffsetEnd":4309}}}</v>
      </c>
    </row>
    <row r="240" spans="1:11" x14ac:dyDescent="0.3">
      <c r="A240" s="4">
        <v>12</v>
      </c>
      <c r="B240" s="4" t="s">
        <v>296</v>
      </c>
      <c r="C240" s="4"/>
      <c r="D240" s="2" t="s">
        <v>10</v>
      </c>
      <c r="E240" s="1" t="s">
        <v>325</v>
      </c>
      <c r="F240" s="1">
        <v>1</v>
      </c>
      <c r="G240" s="1">
        <f t="shared" si="3"/>
        <v>4309</v>
      </c>
      <c r="H240" s="1">
        <f>G240+(VLOOKUP(D240,Data!$A$2:$B$20,2,FALSE)*F240)</f>
        <v>4310</v>
      </c>
      <c r="I240" s="1">
        <f>Table1[[#This Row],[EndByte(notinclusive)]]-1</f>
        <v>4309</v>
      </c>
      <c r="J240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"refuelPayed":{"Type":"bool","Value":"","Offset":4309,"OffsetEnd":4310}</v>
      </c>
      <c r="K240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{"Event":{"refuelPayed":{"Type":"bool","Value":"","Offset":4309,"OffsetEnd":4310}}}</v>
      </c>
    </row>
    <row r="241" spans="1:11" x14ac:dyDescent="0.3">
      <c r="A241" s="4">
        <v>12</v>
      </c>
      <c r="B241" s="4" t="s">
        <v>287</v>
      </c>
      <c r="C241" s="4"/>
      <c r="D241" s="1" t="s">
        <v>1</v>
      </c>
      <c r="E241" s="1" t="s">
        <v>185</v>
      </c>
      <c r="F241" s="1">
        <v>90</v>
      </c>
      <c r="G241" s="1">
        <f t="shared" si="3"/>
        <v>4310</v>
      </c>
      <c r="H241" s="1">
        <f>G241+(VLOOKUP(D241,Data!$A$2:$B$20,2,FALSE)*F241)</f>
        <v>4400</v>
      </c>
      <c r="I241" s="1">
        <f>Table1[[#This Row],[EndByte(notinclusive)]]-1</f>
        <v>4399</v>
      </c>
      <c r="J241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"buffer_special":{"Type":"char","Value":"","Offset":4310,"OffsetEnd":4400}</v>
      </c>
      <c r="K241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{"Game":{"buffer_special":{"Type":"char","Value":"","Offset":4310,"OffsetEnd":4400}}}</v>
      </c>
    </row>
    <row r="242" spans="1:11" x14ac:dyDescent="0.3">
      <c r="A242" s="4">
        <v>13</v>
      </c>
      <c r="B242" s="4" t="s">
        <v>287</v>
      </c>
      <c r="C242" s="4"/>
      <c r="D242" s="1" t="s">
        <v>1</v>
      </c>
      <c r="E242" s="1" t="s">
        <v>326</v>
      </c>
      <c r="F242" s="1">
        <f>64*25</f>
        <v>1600</v>
      </c>
      <c r="G242" s="1">
        <f t="shared" si="3"/>
        <v>4400</v>
      </c>
      <c r="H242" s="1">
        <f>G242+(VLOOKUP(D242,Data!$A$2:$B$20,2,FALSE)*F242)</f>
        <v>6000</v>
      </c>
      <c r="I242" s="1">
        <f>Table1[[#This Row],[EndByte(notinclusive)]]-1</f>
        <v>5999</v>
      </c>
      <c r="J242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"substance(STRING_SIZE*25)":{"Type":"char","Value":"","Offset":4400,"OffsetEnd":6000}</v>
      </c>
      <c r="K242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{"Game":{"substance(STRING_SIZE*25)":{"Type":"char","Value":"","Offset":4400,"OffsetEnd":6000}}}</v>
      </c>
    </row>
    <row r="243" spans="1:11" x14ac:dyDescent="0.3">
      <c r="A243" s="4">
        <v>14</v>
      </c>
      <c r="B243" s="4" t="s">
        <v>297</v>
      </c>
      <c r="C243" s="4"/>
      <c r="D243" s="1" t="s">
        <v>1</v>
      </c>
      <c r="E243" s="1" t="s">
        <v>327</v>
      </c>
      <c r="F243" s="1">
        <f>10*1552</f>
        <v>15520</v>
      </c>
      <c r="G243" s="1">
        <f t="shared" si="3"/>
        <v>6000</v>
      </c>
      <c r="H243" s="1">
        <f>G243+(VLOOKUP(D243,Data!$A$2:$B$20,2,FALSE)*F243)</f>
        <v>21520</v>
      </c>
      <c r="I243" s="1">
        <f>Table1[[#This Row],[EndByte(notinclusive)]]-1</f>
        <v>21519</v>
      </c>
      <c r="J243" s="2" t="str">
        <f>CHAR(34)&amp;Table1[[#This Row],[ValueName]]&amp;CHAR(34)&amp;":{"&amp;CHAR(34)&amp;"Type"&amp;CHAR(34)&amp;":"&amp;CHAR(34)&amp;Table1[[#This Row],[Type]]&amp;CHAR(34)&amp;","&amp;CHAR(34)&amp;"Value"&amp;CHAR(34)&amp;":"&amp;CHAR(34)&amp;CHAR(34)&amp;","&amp;CHAR(34)&amp;"Offset"&amp;CHAR(34)&amp;":"&amp;Table1[[#This Row],[StartByte]]&amp;","&amp;CHAR(34)&amp;"OffsetEnd"&amp;CHAR(34)&amp;":"&amp;Table1[[#This Row],[EndByte(notinclusive)]]&amp;"}"</f>
        <v>"scsTrailer_t(scsTrailer_s*10)":{"Type":"char","Value":"","Offset":6000,"OffsetEnd":21520}</v>
      </c>
      <c r="K243" s="2" t="str">
        <f>"{"&amp;IF(ISBLANK(Table1[[#This Row],[Sub]]),CHAR(34)&amp;Table1[[#This Row],[Owner]]&amp;CHAR(34)&amp;":{"&amp;Table1[[#This Row],[Standalone]]&amp;"}}",CHAR(34)&amp;Table1[[#This Row],[Owner]]&amp;CHAR(34)&amp;":{"&amp;CHAR(34)&amp;Table1[[#This Row],[Sub]]&amp;CHAR(34)&amp;":{"&amp;Table1[[#This Row],[Standalone]]&amp;"}}}")</f>
        <v>{"TrailerValue":{"scsTrailer_t(scsTrailer_s*10)":{"Type":"char","Value":"","Offset":6000,"OffsetEnd":21520}}}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1F590-9B2E-4762-8D23-0BAEA7660244}">
  <dimension ref="A1:G54"/>
  <sheetViews>
    <sheetView workbookViewId="0">
      <selection activeCell="F5" sqref="F5"/>
    </sheetView>
  </sheetViews>
  <sheetFormatPr defaultRowHeight="14.4" x14ac:dyDescent="0.3"/>
  <cols>
    <col min="3" max="3" width="35.6640625" bestFit="1" customWidth="1"/>
    <col min="4" max="4" width="11.109375" customWidth="1"/>
    <col min="5" max="5" width="11.44140625" bestFit="1" customWidth="1"/>
    <col min="6" max="7" width="23.21875" bestFit="1" customWidth="1"/>
    <col min="8" max="8" width="20" bestFit="1" customWidth="1"/>
  </cols>
  <sheetData>
    <row r="1" spans="1:7" x14ac:dyDescent="0.3">
      <c r="A1" t="s">
        <v>9</v>
      </c>
      <c r="B1" t="s">
        <v>7</v>
      </c>
      <c r="C1" t="s">
        <v>235</v>
      </c>
      <c r="D1" t="s">
        <v>6</v>
      </c>
      <c r="E1" t="s">
        <v>0</v>
      </c>
      <c r="F1" t="s">
        <v>8</v>
      </c>
      <c r="G1" t="s">
        <v>285</v>
      </c>
    </row>
    <row r="2" spans="1:7" x14ac:dyDescent="0.3">
      <c r="A2" s="1">
        <v>1</v>
      </c>
      <c r="B2" s="1" t="s">
        <v>10</v>
      </c>
      <c r="C2" s="1" t="s">
        <v>236</v>
      </c>
      <c r="D2" s="1">
        <v>16</v>
      </c>
      <c r="E2" s="1">
        <v>0</v>
      </c>
      <c r="F2" s="1">
        <f>E2+(VLOOKUP(B2,Data!$A$2:$B$20,2,FALSE)*D2)</f>
        <v>16</v>
      </c>
      <c r="G2" s="1">
        <f>Table2[[#This Row],[End Byte (not inclusive)]]-1</f>
        <v>15</v>
      </c>
    </row>
    <row r="3" spans="1:7" x14ac:dyDescent="0.3">
      <c r="A3" s="1">
        <v>1</v>
      </c>
      <c r="B3" s="1" t="s">
        <v>10</v>
      </c>
      <c r="C3" s="1" t="s">
        <v>237</v>
      </c>
      <c r="D3" s="1">
        <v>16</v>
      </c>
      <c r="E3" s="1">
        <f>F2</f>
        <v>16</v>
      </c>
      <c r="F3" s="1">
        <f>E3+(VLOOKUP(B3,Data!$A$2:$B$20,2,FALSE)*D3)</f>
        <v>32</v>
      </c>
      <c r="G3" s="1">
        <f>Table2[[#This Row],[End Byte (not inclusive)]]-1</f>
        <v>31</v>
      </c>
    </row>
    <row r="4" spans="1:7" x14ac:dyDescent="0.3">
      <c r="A4" s="1">
        <v>1</v>
      </c>
      <c r="B4" s="1" t="s">
        <v>10</v>
      </c>
      <c r="C4" s="1" t="s">
        <v>238</v>
      </c>
      <c r="D4" s="1">
        <v>16</v>
      </c>
      <c r="E4" s="1">
        <f t="shared" ref="E4:E54" si="0">F3</f>
        <v>32</v>
      </c>
      <c r="F4" s="1">
        <f>E4+(VLOOKUP(B4,Data!$A$2:$B$20,2,FALSE)*D4)</f>
        <v>48</v>
      </c>
      <c r="G4" s="1">
        <f>Table2[[#This Row],[End Byte (not inclusive)]]-1</f>
        <v>47</v>
      </c>
    </row>
    <row r="5" spans="1:7" x14ac:dyDescent="0.3">
      <c r="A5" s="1">
        <v>1</v>
      </c>
      <c r="B5" s="1" t="s">
        <v>10</v>
      </c>
      <c r="C5" s="1" t="s">
        <v>239</v>
      </c>
      <c r="D5" s="1">
        <v>16</v>
      </c>
      <c r="E5" s="1">
        <f t="shared" si="0"/>
        <v>48</v>
      </c>
      <c r="F5" s="1">
        <f>E5+(VLOOKUP(B5,Data!$A$2:$B$20,2,FALSE)*D5)</f>
        <v>64</v>
      </c>
      <c r="G5" s="1">
        <f>Table2[[#This Row],[End Byte (not inclusive)]]-1</f>
        <v>63</v>
      </c>
    </row>
    <row r="6" spans="1:7" x14ac:dyDescent="0.3">
      <c r="A6" s="1">
        <v>1</v>
      </c>
      <c r="B6" s="1" t="s">
        <v>10</v>
      </c>
      <c r="C6" s="1" t="s">
        <v>240</v>
      </c>
      <c r="D6" s="1">
        <v>16</v>
      </c>
      <c r="E6" s="1">
        <f t="shared" si="0"/>
        <v>64</v>
      </c>
      <c r="F6" s="1">
        <f>E6+(VLOOKUP(B6,Data!$A$2:$B$20,2,FALSE)*D6)</f>
        <v>80</v>
      </c>
      <c r="G6" s="1">
        <f>Table2[[#This Row],[End Byte (not inclusive)]]-1</f>
        <v>79</v>
      </c>
    </row>
    <row r="7" spans="1:7" x14ac:dyDescent="0.3">
      <c r="A7" s="1">
        <v>1</v>
      </c>
      <c r="B7" s="1" t="s">
        <v>10</v>
      </c>
      <c r="C7" s="1" t="s">
        <v>241</v>
      </c>
      <c r="D7" s="1">
        <v>1</v>
      </c>
      <c r="E7" s="1">
        <f t="shared" si="0"/>
        <v>80</v>
      </c>
      <c r="F7" s="1">
        <f>E7+(VLOOKUP(B7,Data!$A$2:$B$20,2,FALSE)*D7)</f>
        <v>81</v>
      </c>
      <c r="G7" s="1">
        <f>Table2[[#This Row],[End Byte (not inclusive)]]-1</f>
        <v>80</v>
      </c>
    </row>
    <row r="8" spans="1:7" x14ac:dyDescent="0.3">
      <c r="A8" s="1">
        <v>1</v>
      </c>
      <c r="B8" s="1" t="s">
        <v>1</v>
      </c>
      <c r="C8" s="1" t="s">
        <v>138</v>
      </c>
      <c r="D8" s="1">
        <v>3</v>
      </c>
      <c r="E8" s="1">
        <f t="shared" si="0"/>
        <v>81</v>
      </c>
      <c r="F8" s="1">
        <f>E8+(VLOOKUP(B8,Data!$A$2:$B$20,2,FALSE)*D8)</f>
        <v>84</v>
      </c>
      <c r="G8" s="1">
        <f>Table2[[#This Row],[End Byte (not inclusive)]]-1</f>
        <v>83</v>
      </c>
    </row>
    <row r="9" spans="1:7" x14ac:dyDescent="0.3">
      <c r="A9" s="1">
        <v>2</v>
      </c>
      <c r="B9" s="1" t="s">
        <v>18</v>
      </c>
      <c r="C9" s="1" t="s">
        <v>233</v>
      </c>
      <c r="D9" s="1">
        <v>16</v>
      </c>
      <c r="E9" s="1">
        <f t="shared" si="0"/>
        <v>84</v>
      </c>
      <c r="F9" s="1">
        <f>E9+(VLOOKUP(B9,Data!$A$2:$B$20,2,FALSE)*D9)</f>
        <v>148</v>
      </c>
      <c r="G9" s="1">
        <f>Table2[[#This Row],[End Byte (not inclusive)]]-1</f>
        <v>147</v>
      </c>
    </row>
    <row r="10" spans="1:7" x14ac:dyDescent="0.3">
      <c r="A10" s="1">
        <v>2</v>
      </c>
      <c r="B10" s="1" t="s">
        <v>18</v>
      </c>
      <c r="C10" s="1" t="s">
        <v>234</v>
      </c>
      <c r="D10" s="1">
        <v>1</v>
      </c>
      <c r="E10" s="1">
        <f t="shared" si="0"/>
        <v>148</v>
      </c>
      <c r="F10" s="1">
        <f>E10+(VLOOKUP(B10,Data!$A$2:$B$20,2,FALSE)*D10)</f>
        <v>152</v>
      </c>
      <c r="G10" s="1">
        <f>Table2[[#This Row],[End Byte (not inclusive)]]-1</f>
        <v>151</v>
      </c>
    </row>
    <row r="11" spans="1:7" x14ac:dyDescent="0.3">
      <c r="A11" s="1">
        <v>3</v>
      </c>
      <c r="B11" s="1" t="s">
        <v>2</v>
      </c>
      <c r="C11" s="1" t="s">
        <v>100</v>
      </c>
      <c r="D11" s="1">
        <v>1</v>
      </c>
      <c r="E11" s="1">
        <f t="shared" si="0"/>
        <v>152</v>
      </c>
      <c r="F11" s="1">
        <f>E11+(VLOOKUP(B11,Data!$A$2:$B$20,2,FALSE)*D11)</f>
        <v>156</v>
      </c>
      <c r="G11" s="1">
        <f>Table2[[#This Row],[End Byte (not inclusive)]]-1</f>
        <v>155</v>
      </c>
    </row>
    <row r="12" spans="1:7" x14ac:dyDescent="0.3">
      <c r="A12" s="1">
        <v>3</v>
      </c>
      <c r="B12" s="1" t="s">
        <v>2</v>
      </c>
      <c r="C12" s="1" t="s">
        <v>91</v>
      </c>
      <c r="D12" s="1">
        <v>1</v>
      </c>
      <c r="E12" s="1">
        <f t="shared" si="0"/>
        <v>156</v>
      </c>
      <c r="F12" s="1">
        <f>E12+(VLOOKUP(B12,Data!$A$2:$B$20,2,FALSE)*D12)</f>
        <v>160</v>
      </c>
      <c r="G12" s="1">
        <f>Table2[[#This Row],[End Byte (not inclusive)]]-1</f>
        <v>159</v>
      </c>
    </row>
    <row r="13" spans="1:7" x14ac:dyDescent="0.3">
      <c r="A13" s="1">
        <v>3</v>
      </c>
      <c r="B13" s="1" t="s">
        <v>2</v>
      </c>
      <c r="C13" s="1" t="s">
        <v>92</v>
      </c>
      <c r="D13" s="1">
        <v>1</v>
      </c>
      <c r="E13" s="1">
        <f t="shared" si="0"/>
        <v>160</v>
      </c>
      <c r="F13" s="1">
        <f>E13+(VLOOKUP(B13,Data!$A$2:$B$20,2,FALSE)*D13)</f>
        <v>164</v>
      </c>
      <c r="G13" s="1">
        <f>Table2[[#This Row],[End Byte (not inclusive)]]-1</f>
        <v>163</v>
      </c>
    </row>
    <row r="14" spans="1:7" x14ac:dyDescent="0.3">
      <c r="A14" s="1">
        <v>3</v>
      </c>
      <c r="B14" s="1" t="s">
        <v>2</v>
      </c>
      <c r="C14" s="1" t="s">
        <v>242</v>
      </c>
      <c r="D14" s="1">
        <v>16</v>
      </c>
      <c r="E14" s="1">
        <f t="shared" si="0"/>
        <v>164</v>
      </c>
      <c r="F14" s="1">
        <f>E14+(VLOOKUP(B14,Data!$A$2:$B$20,2,FALSE)*D14)</f>
        <v>228</v>
      </c>
      <c r="G14" s="1">
        <f>Table2[[#This Row],[End Byte (not inclusive)]]-1</f>
        <v>227</v>
      </c>
    </row>
    <row r="15" spans="1:7" x14ac:dyDescent="0.3">
      <c r="A15" s="1">
        <v>3</v>
      </c>
      <c r="B15" s="1" t="s">
        <v>2</v>
      </c>
      <c r="C15" s="1" t="s">
        <v>243</v>
      </c>
      <c r="D15" s="1">
        <v>16</v>
      </c>
      <c r="E15" s="1">
        <f t="shared" si="0"/>
        <v>228</v>
      </c>
      <c r="F15" s="1">
        <f>E15+(VLOOKUP(B15,Data!$A$2:$B$20,2,FALSE)*D15)</f>
        <v>292</v>
      </c>
      <c r="G15" s="1">
        <f>Table2[[#This Row],[End Byte (not inclusive)]]-1</f>
        <v>291</v>
      </c>
    </row>
    <row r="16" spans="1:7" x14ac:dyDescent="0.3">
      <c r="A16" s="1">
        <v>3</v>
      </c>
      <c r="B16" s="1" t="s">
        <v>2</v>
      </c>
      <c r="C16" s="1" t="s">
        <v>244</v>
      </c>
      <c r="D16" s="1">
        <v>16</v>
      </c>
      <c r="E16" s="1">
        <f t="shared" si="0"/>
        <v>292</v>
      </c>
      <c r="F16" s="1">
        <f>E16+(VLOOKUP(B16,Data!$A$2:$B$20,2,FALSE)*D16)</f>
        <v>356</v>
      </c>
      <c r="G16" s="1">
        <f>Table2[[#This Row],[End Byte (not inclusive)]]-1</f>
        <v>355</v>
      </c>
    </row>
    <row r="17" spans="1:7" x14ac:dyDescent="0.3">
      <c r="A17" s="1">
        <v>3</v>
      </c>
      <c r="B17" s="1" t="s">
        <v>2</v>
      </c>
      <c r="C17" s="1" t="s">
        <v>245</v>
      </c>
      <c r="D17" s="1">
        <v>16</v>
      </c>
      <c r="E17" s="1">
        <f t="shared" si="0"/>
        <v>356</v>
      </c>
      <c r="F17" s="1">
        <f>E17+(VLOOKUP(B17,Data!$A$2:$B$20,2,FALSE)*D17)</f>
        <v>420</v>
      </c>
      <c r="G17" s="1">
        <f>Table2[[#This Row],[End Byte (not inclusive)]]-1</f>
        <v>419</v>
      </c>
    </row>
    <row r="18" spans="1:7" x14ac:dyDescent="0.3">
      <c r="A18" s="1">
        <v>3</v>
      </c>
      <c r="B18" s="1" t="s">
        <v>2</v>
      </c>
      <c r="C18" s="1" t="s">
        <v>246</v>
      </c>
      <c r="D18" s="1">
        <v>16</v>
      </c>
      <c r="E18" s="1">
        <f t="shared" si="0"/>
        <v>420</v>
      </c>
      <c r="F18" s="1">
        <f>E18+(VLOOKUP(B18,Data!$A$2:$B$20,2,FALSE)*D18)</f>
        <v>484</v>
      </c>
      <c r="G18" s="1">
        <f>Table2[[#This Row],[End Byte (not inclusive)]]-1</f>
        <v>483</v>
      </c>
    </row>
    <row r="19" spans="1:7" x14ac:dyDescent="0.3">
      <c r="A19" s="1">
        <v>3</v>
      </c>
      <c r="B19" s="1" t="s">
        <v>2</v>
      </c>
      <c r="C19" s="1" t="s">
        <v>247</v>
      </c>
      <c r="D19" s="1">
        <v>16</v>
      </c>
      <c r="E19" s="1">
        <f t="shared" si="0"/>
        <v>484</v>
      </c>
      <c r="F19" s="1">
        <f>E19+(VLOOKUP(B19,Data!$A$2:$B$20,2,FALSE)*D19)</f>
        <v>548</v>
      </c>
      <c r="G19" s="1">
        <f>Table2[[#This Row],[End Byte (not inclusive)]]-1</f>
        <v>547</v>
      </c>
    </row>
    <row r="20" spans="1:7" x14ac:dyDescent="0.3">
      <c r="A20" s="1">
        <v>3</v>
      </c>
      <c r="B20" s="1" t="s">
        <v>2</v>
      </c>
      <c r="C20" s="1" t="s">
        <v>248</v>
      </c>
      <c r="D20" s="1">
        <v>16</v>
      </c>
      <c r="E20" s="1">
        <f t="shared" si="0"/>
        <v>548</v>
      </c>
      <c r="F20" s="1">
        <f>E20+(VLOOKUP(B20,Data!$A$2:$B$20,2,FALSE)*D20)</f>
        <v>612</v>
      </c>
      <c r="G20" s="1">
        <f>Table2[[#This Row],[End Byte (not inclusive)]]-1</f>
        <v>611</v>
      </c>
    </row>
    <row r="21" spans="1:7" x14ac:dyDescent="0.3">
      <c r="A21" s="1">
        <v>4</v>
      </c>
      <c r="B21" s="1" t="s">
        <v>2</v>
      </c>
      <c r="C21" s="1" t="s">
        <v>249</v>
      </c>
      <c r="D21" s="1">
        <v>1</v>
      </c>
      <c r="E21" s="1">
        <f t="shared" si="0"/>
        <v>612</v>
      </c>
      <c r="F21" s="1">
        <f>E21+(VLOOKUP(B21,Data!$A$2:$B$20,2,FALSE)*D21)</f>
        <v>616</v>
      </c>
      <c r="G21" s="1">
        <f>Table2[[#This Row],[End Byte (not inclusive)]]-1</f>
        <v>615</v>
      </c>
    </row>
    <row r="22" spans="1:7" x14ac:dyDescent="0.3">
      <c r="A22" s="1">
        <v>4</v>
      </c>
      <c r="B22" s="1" t="s">
        <v>2</v>
      </c>
      <c r="C22" s="1" t="s">
        <v>250</v>
      </c>
      <c r="D22" s="1">
        <v>1</v>
      </c>
      <c r="E22" s="1">
        <f t="shared" si="0"/>
        <v>616</v>
      </c>
      <c r="F22" s="1">
        <f>E22+(VLOOKUP(B22,Data!$A$2:$B$20,2,FALSE)*D22)</f>
        <v>620</v>
      </c>
      <c r="G22" s="1">
        <f>Table2[[#This Row],[End Byte (not inclusive)]]-1</f>
        <v>619</v>
      </c>
    </row>
    <row r="23" spans="1:7" x14ac:dyDescent="0.3">
      <c r="A23" s="1">
        <v>4</v>
      </c>
      <c r="B23" s="1" t="s">
        <v>2</v>
      </c>
      <c r="C23" s="1" t="s">
        <v>251</v>
      </c>
      <c r="D23" s="1">
        <v>1</v>
      </c>
      <c r="E23" s="1">
        <f t="shared" si="0"/>
        <v>620</v>
      </c>
      <c r="F23" s="1">
        <f>E23+(VLOOKUP(B23,Data!$A$2:$B$20,2,FALSE)*D23)</f>
        <v>624</v>
      </c>
      <c r="G23" s="1">
        <f>Table2[[#This Row],[End Byte (not inclusive)]]-1</f>
        <v>623</v>
      </c>
    </row>
    <row r="24" spans="1:7" x14ac:dyDescent="0.3">
      <c r="A24" s="1">
        <v>4</v>
      </c>
      <c r="B24" s="1" t="s">
        <v>2</v>
      </c>
      <c r="C24" s="1" t="s">
        <v>252</v>
      </c>
      <c r="D24" s="1">
        <v>1</v>
      </c>
      <c r="E24" s="1">
        <f t="shared" si="0"/>
        <v>624</v>
      </c>
      <c r="F24" s="1">
        <f>E24+(VLOOKUP(B24,Data!$A$2:$B$20,2,FALSE)*D24)</f>
        <v>628</v>
      </c>
      <c r="G24" s="1">
        <f>Table2[[#This Row],[End Byte (not inclusive)]]-1</f>
        <v>627</v>
      </c>
    </row>
    <row r="25" spans="1:7" x14ac:dyDescent="0.3">
      <c r="A25" s="1">
        <v>4</v>
      </c>
      <c r="B25" s="1" t="s">
        <v>2</v>
      </c>
      <c r="C25" s="1" t="s">
        <v>253</v>
      </c>
      <c r="D25" s="1">
        <v>1</v>
      </c>
      <c r="E25" s="1">
        <f t="shared" si="0"/>
        <v>628</v>
      </c>
      <c r="F25" s="1">
        <f>E25+(VLOOKUP(B25,Data!$A$2:$B$20,2,FALSE)*D25)</f>
        <v>632</v>
      </c>
      <c r="G25" s="1">
        <f>Table2[[#This Row],[End Byte (not inclusive)]]-1</f>
        <v>631</v>
      </c>
    </row>
    <row r="26" spans="1:7" x14ac:dyDescent="0.3">
      <c r="A26" s="1">
        <v>4</v>
      </c>
      <c r="B26" s="1" t="s">
        <v>2</v>
      </c>
      <c r="C26" s="1" t="s">
        <v>254</v>
      </c>
      <c r="D26" s="1">
        <v>1</v>
      </c>
      <c r="E26" s="1">
        <f t="shared" si="0"/>
        <v>632</v>
      </c>
      <c r="F26" s="1">
        <f>E26+(VLOOKUP(B26,Data!$A$2:$B$20,2,FALSE)*D26)</f>
        <v>636</v>
      </c>
      <c r="G26" s="1">
        <f>Table2[[#This Row],[End Byte (not inclusive)]]-1</f>
        <v>635</v>
      </c>
    </row>
    <row r="27" spans="1:7" x14ac:dyDescent="0.3">
      <c r="A27" s="1">
        <v>4</v>
      </c>
      <c r="B27" s="1" t="s">
        <v>2</v>
      </c>
      <c r="C27" s="1" t="s">
        <v>255</v>
      </c>
      <c r="D27" s="1">
        <v>1</v>
      </c>
      <c r="E27" s="1">
        <f t="shared" si="0"/>
        <v>636</v>
      </c>
      <c r="F27" s="1">
        <f>E27+(VLOOKUP(B27,Data!$A$2:$B$20,2,FALSE)*D27)</f>
        <v>640</v>
      </c>
      <c r="G27" s="1">
        <f>Table2[[#This Row],[End Byte (not inclusive)]]-1</f>
        <v>639</v>
      </c>
    </row>
    <row r="28" spans="1:7" x14ac:dyDescent="0.3">
      <c r="A28" s="1">
        <v>4</v>
      </c>
      <c r="B28" s="1" t="s">
        <v>2</v>
      </c>
      <c r="C28" s="1" t="s">
        <v>256</v>
      </c>
      <c r="D28" s="1">
        <v>1</v>
      </c>
      <c r="E28" s="1">
        <f t="shared" si="0"/>
        <v>640</v>
      </c>
      <c r="F28" s="1">
        <f>E28+(VLOOKUP(B28,Data!$A$2:$B$20,2,FALSE)*D28)</f>
        <v>644</v>
      </c>
      <c r="G28" s="1">
        <f>Table2[[#This Row],[End Byte (not inclusive)]]-1</f>
        <v>643</v>
      </c>
    </row>
    <row r="29" spans="1:7" x14ac:dyDescent="0.3">
      <c r="A29" s="1">
        <v>4</v>
      </c>
      <c r="B29" s="1" t="s">
        <v>2</v>
      </c>
      <c r="C29" s="1" t="s">
        <v>257</v>
      </c>
      <c r="D29" s="1">
        <v>1</v>
      </c>
      <c r="E29" s="1">
        <f t="shared" si="0"/>
        <v>644</v>
      </c>
      <c r="F29" s="1">
        <f>E29+(VLOOKUP(B29,Data!$A$2:$B$20,2,FALSE)*D29)</f>
        <v>648</v>
      </c>
      <c r="G29" s="1">
        <f>Table2[[#This Row],[End Byte (not inclusive)]]-1</f>
        <v>647</v>
      </c>
    </row>
    <row r="30" spans="1:7" x14ac:dyDescent="0.3">
      <c r="A30" s="1">
        <v>4</v>
      </c>
      <c r="B30" s="1" t="s">
        <v>2</v>
      </c>
      <c r="C30" s="1" t="s">
        <v>258</v>
      </c>
      <c r="D30" s="1">
        <v>1</v>
      </c>
      <c r="E30" s="1">
        <f t="shared" si="0"/>
        <v>648</v>
      </c>
      <c r="F30" s="1">
        <f>E30+(VLOOKUP(B30,Data!$A$2:$B$20,2,FALSE)*D30)</f>
        <v>652</v>
      </c>
      <c r="G30" s="1">
        <f>Table2[[#This Row],[End Byte (not inclusive)]]-1</f>
        <v>651</v>
      </c>
    </row>
    <row r="31" spans="1:7" x14ac:dyDescent="0.3">
      <c r="A31" s="1">
        <v>4</v>
      </c>
      <c r="B31" s="1" t="s">
        <v>2</v>
      </c>
      <c r="C31" s="1" t="s">
        <v>259</v>
      </c>
      <c r="D31" s="1">
        <v>1</v>
      </c>
      <c r="E31" s="1">
        <f t="shared" si="0"/>
        <v>652</v>
      </c>
      <c r="F31" s="1">
        <f>E31+(VLOOKUP(B31,Data!$A$2:$B$20,2,FALSE)*D31)</f>
        <v>656</v>
      </c>
      <c r="G31" s="1">
        <f>Table2[[#This Row],[End Byte (not inclusive)]]-1</f>
        <v>655</v>
      </c>
    </row>
    <row r="32" spans="1:7" x14ac:dyDescent="0.3">
      <c r="A32" s="1">
        <v>4</v>
      </c>
      <c r="B32" s="1" t="s">
        <v>2</v>
      </c>
      <c r="C32" s="1" t="s">
        <v>260</v>
      </c>
      <c r="D32" s="1">
        <v>1</v>
      </c>
      <c r="E32" s="1">
        <f t="shared" si="0"/>
        <v>656</v>
      </c>
      <c r="F32" s="1">
        <f>E32+(VLOOKUP(B32,Data!$A$2:$B$20,2,FALSE)*D32)</f>
        <v>660</v>
      </c>
      <c r="G32" s="1">
        <f>Table2[[#This Row],[End Byte (not inclusive)]]-1</f>
        <v>659</v>
      </c>
    </row>
    <row r="33" spans="1:7" x14ac:dyDescent="0.3">
      <c r="A33" s="1">
        <v>4</v>
      </c>
      <c r="B33" s="1" t="s">
        <v>2</v>
      </c>
      <c r="C33" s="1" t="s">
        <v>261</v>
      </c>
      <c r="D33" s="1">
        <v>1</v>
      </c>
      <c r="E33" s="1">
        <f t="shared" si="0"/>
        <v>660</v>
      </c>
      <c r="F33" s="1">
        <f>E33+(VLOOKUP(B33,Data!$A$2:$B$20,2,FALSE)*D33)</f>
        <v>664</v>
      </c>
      <c r="G33" s="1">
        <f>Table2[[#This Row],[End Byte (not inclusive)]]-1</f>
        <v>663</v>
      </c>
    </row>
    <row r="34" spans="1:7" x14ac:dyDescent="0.3">
      <c r="A34" s="1">
        <v>4</v>
      </c>
      <c r="B34" s="1" t="s">
        <v>2</v>
      </c>
      <c r="C34" s="1" t="s">
        <v>262</v>
      </c>
      <c r="D34" s="1">
        <v>1</v>
      </c>
      <c r="E34" s="1">
        <f t="shared" si="0"/>
        <v>664</v>
      </c>
      <c r="F34" s="1">
        <f>E34+(VLOOKUP(B34,Data!$A$2:$B$20,2,FALSE)*D34)</f>
        <v>668</v>
      </c>
      <c r="G34" s="1">
        <f>Table2[[#This Row],[End Byte (not inclusive)]]-1</f>
        <v>667</v>
      </c>
    </row>
    <row r="35" spans="1:7" x14ac:dyDescent="0.3">
      <c r="A35" s="1">
        <v>4</v>
      </c>
      <c r="B35" s="1" t="s">
        <v>2</v>
      </c>
      <c r="C35" s="1" t="s">
        <v>263</v>
      </c>
      <c r="D35" s="1">
        <v>1</v>
      </c>
      <c r="E35" s="1">
        <f t="shared" si="0"/>
        <v>668</v>
      </c>
      <c r="F35" s="1">
        <f>E35+(VLOOKUP(B35,Data!$A$2:$B$20,2,FALSE)*D35)</f>
        <v>672</v>
      </c>
      <c r="G35" s="1">
        <f>Table2[[#This Row],[End Byte (not inclusive)]]-1</f>
        <v>671</v>
      </c>
    </row>
    <row r="36" spans="1:7" x14ac:dyDescent="0.3">
      <c r="A36" s="1">
        <v>4</v>
      </c>
      <c r="B36" s="1" t="s">
        <v>2</v>
      </c>
      <c r="C36" s="1" t="s">
        <v>264</v>
      </c>
      <c r="D36" s="1">
        <v>16</v>
      </c>
      <c r="E36" s="1">
        <f t="shared" si="0"/>
        <v>672</v>
      </c>
      <c r="F36" s="1">
        <f>E36+(VLOOKUP(B36,Data!$A$2:$B$20,2,FALSE)*D36)</f>
        <v>736</v>
      </c>
      <c r="G36" s="1">
        <f>Table2[[#This Row],[End Byte (not inclusive)]]-1</f>
        <v>735</v>
      </c>
    </row>
    <row r="37" spans="1:7" x14ac:dyDescent="0.3">
      <c r="A37" s="1">
        <v>4</v>
      </c>
      <c r="B37" s="1" t="s">
        <v>2</v>
      </c>
      <c r="C37" s="1" t="s">
        <v>265</v>
      </c>
      <c r="D37" s="1">
        <v>16</v>
      </c>
      <c r="E37" s="1">
        <f t="shared" si="0"/>
        <v>736</v>
      </c>
      <c r="F37" s="1">
        <f>E37+(VLOOKUP(B37,Data!$A$2:$B$20,2,FALSE)*D37)</f>
        <v>800</v>
      </c>
      <c r="G37" s="1">
        <f>Table2[[#This Row],[End Byte (not inclusive)]]-1</f>
        <v>799</v>
      </c>
    </row>
    <row r="38" spans="1:7" x14ac:dyDescent="0.3">
      <c r="A38" s="1">
        <v>4</v>
      </c>
      <c r="B38" s="1" t="s">
        <v>2</v>
      </c>
      <c r="C38" s="1" t="s">
        <v>266</v>
      </c>
      <c r="D38" s="1">
        <v>16</v>
      </c>
      <c r="E38" s="1">
        <f t="shared" si="0"/>
        <v>800</v>
      </c>
      <c r="F38" s="1">
        <f>E38+(VLOOKUP(B38,Data!$A$2:$B$20,2,FALSE)*D38)</f>
        <v>864</v>
      </c>
      <c r="G38" s="1">
        <f>Table2[[#This Row],[End Byte (not inclusive)]]-1</f>
        <v>863</v>
      </c>
    </row>
    <row r="39" spans="1:7" x14ac:dyDescent="0.3">
      <c r="A39" s="1">
        <v>5</v>
      </c>
      <c r="B39" s="1" t="s">
        <v>179</v>
      </c>
      <c r="C39" s="1" t="s">
        <v>267</v>
      </c>
      <c r="D39" s="1">
        <v>1</v>
      </c>
      <c r="E39" s="1">
        <f t="shared" si="0"/>
        <v>864</v>
      </c>
      <c r="F39" s="1">
        <f>E39+(VLOOKUP(B39,Data!$A$2:$B$20,2,FALSE)*D39)</f>
        <v>872</v>
      </c>
      <c r="G39" s="1">
        <f>Table2[[#This Row],[End Byte (not inclusive)]]-1</f>
        <v>871</v>
      </c>
    </row>
    <row r="40" spans="1:7" x14ac:dyDescent="0.3">
      <c r="A40" s="1">
        <v>5</v>
      </c>
      <c r="B40" s="1" t="s">
        <v>179</v>
      </c>
      <c r="C40" s="1" t="s">
        <v>268</v>
      </c>
      <c r="D40" s="1">
        <v>1</v>
      </c>
      <c r="E40" s="1">
        <f t="shared" si="0"/>
        <v>872</v>
      </c>
      <c r="F40" s="1">
        <f>E40+(VLOOKUP(B40,Data!$A$2:$B$20,2,FALSE)*D40)</f>
        <v>880</v>
      </c>
      <c r="G40" s="1">
        <f>Table2[[#This Row],[End Byte (not inclusive)]]-1</f>
        <v>879</v>
      </c>
    </row>
    <row r="41" spans="1:7" x14ac:dyDescent="0.3">
      <c r="A41" s="1">
        <v>5</v>
      </c>
      <c r="B41" s="1" t="s">
        <v>179</v>
      </c>
      <c r="C41" s="1" t="s">
        <v>269</v>
      </c>
      <c r="D41" s="1">
        <v>1</v>
      </c>
      <c r="E41" s="1">
        <f t="shared" si="0"/>
        <v>880</v>
      </c>
      <c r="F41" s="1">
        <f>E41+(VLOOKUP(B41,Data!$A$2:$B$20,2,FALSE)*D41)</f>
        <v>888</v>
      </c>
      <c r="G41" s="1">
        <f>Table2[[#This Row],[End Byte (not inclusive)]]-1</f>
        <v>887</v>
      </c>
    </row>
    <row r="42" spans="1:7" x14ac:dyDescent="0.3">
      <c r="A42" s="1">
        <v>5</v>
      </c>
      <c r="B42" s="1" t="s">
        <v>179</v>
      </c>
      <c r="C42" s="1" t="s">
        <v>270</v>
      </c>
      <c r="D42" s="1">
        <v>1</v>
      </c>
      <c r="E42" s="1">
        <f t="shared" si="0"/>
        <v>888</v>
      </c>
      <c r="F42" s="1">
        <f>E42+(VLOOKUP(B42,Data!$A$2:$B$20,2,FALSE)*D42)</f>
        <v>896</v>
      </c>
      <c r="G42" s="1">
        <f>Table2[[#This Row],[End Byte (not inclusive)]]-1</f>
        <v>895</v>
      </c>
    </row>
    <row r="43" spans="1:7" x14ac:dyDescent="0.3">
      <c r="A43" s="1">
        <v>5</v>
      </c>
      <c r="B43" s="1" t="s">
        <v>179</v>
      </c>
      <c r="C43" s="1" t="s">
        <v>271</v>
      </c>
      <c r="D43" s="1">
        <v>1</v>
      </c>
      <c r="E43" s="1">
        <f t="shared" si="0"/>
        <v>896</v>
      </c>
      <c r="F43" s="1">
        <f>E43+(VLOOKUP(B43,Data!$A$2:$B$20,2,FALSE)*D43)</f>
        <v>904</v>
      </c>
      <c r="G43" s="1">
        <f>Table2[[#This Row],[End Byte (not inclusive)]]-1</f>
        <v>903</v>
      </c>
    </row>
    <row r="44" spans="1:7" x14ac:dyDescent="0.3">
      <c r="A44" s="1">
        <v>5</v>
      </c>
      <c r="B44" s="1" t="s">
        <v>179</v>
      </c>
      <c r="C44" s="1" t="s">
        <v>272</v>
      </c>
      <c r="D44" s="1">
        <v>1</v>
      </c>
      <c r="E44" s="1">
        <f t="shared" si="0"/>
        <v>904</v>
      </c>
      <c r="F44" s="1">
        <f>E44+(VLOOKUP(B44,Data!$A$2:$B$20,2,FALSE)*D44)</f>
        <v>912</v>
      </c>
      <c r="G44" s="1">
        <f>Table2[[#This Row],[End Byte (not inclusive)]]-1</f>
        <v>911</v>
      </c>
    </row>
    <row r="45" spans="1:7" x14ac:dyDescent="0.3">
      <c r="A45" s="1">
        <v>6</v>
      </c>
      <c r="B45" s="1" t="s">
        <v>1</v>
      </c>
      <c r="C45" s="1" t="s">
        <v>273</v>
      </c>
      <c r="D45" s="1">
        <v>64</v>
      </c>
      <c r="E45" s="1">
        <f t="shared" si="0"/>
        <v>912</v>
      </c>
      <c r="F45" s="1">
        <f>E45+(VLOOKUP(B45,Data!$A$2:$B$20,2,FALSE)*D45)</f>
        <v>976</v>
      </c>
      <c r="G45" s="1">
        <f>Table2[[#This Row],[End Byte (not inclusive)]]-1</f>
        <v>975</v>
      </c>
    </row>
    <row r="46" spans="1:7" x14ac:dyDescent="0.3">
      <c r="A46" s="1">
        <v>6</v>
      </c>
      <c r="B46" s="1" t="s">
        <v>1</v>
      </c>
      <c r="C46" s="1" t="s">
        <v>274</v>
      </c>
      <c r="D46" s="1">
        <v>64</v>
      </c>
      <c r="E46" s="1">
        <f t="shared" si="0"/>
        <v>976</v>
      </c>
      <c r="F46" s="1">
        <f>E46+(VLOOKUP(B46,Data!$A$2:$B$20,2,FALSE)*D46)</f>
        <v>1040</v>
      </c>
      <c r="G46" s="1">
        <f>Table2[[#This Row],[End Byte (not inclusive)]]-1</f>
        <v>1039</v>
      </c>
    </row>
    <row r="47" spans="1:7" x14ac:dyDescent="0.3">
      <c r="A47" s="1">
        <v>6</v>
      </c>
      <c r="B47" s="1" t="s">
        <v>1</v>
      </c>
      <c r="C47" s="1" t="s">
        <v>275</v>
      </c>
      <c r="D47" s="1">
        <v>64</v>
      </c>
      <c r="E47" s="1">
        <f t="shared" si="0"/>
        <v>1040</v>
      </c>
      <c r="F47" s="1">
        <f>E47+(VLOOKUP(B47,Data!$A$2:$B$20,2,FALSE)*D47)</f>
        <v>1104</v>
      </c>
      <c r="G47" s="1">
        <f>Table2[[#This Row],[End Byte (not inclusive)]]-1</f>
        <v>1103</v>
      </c>
    </row>
    <row r="48" spans="1:7" x14ac:dyDescent="0.3">
      <c r="A48" s="1">
        <v>6</v>
      </c>
      <c r="B48" s="1" t="s">
        <v>1</v>
      </c>
      <c r="C48" s="1" t="s">
        <v>276</v>
      </c>
      <c r="D48" s="1">
        <v>64</v>
      </c>
      <c r="E48" s="1">
        <f t="shared" si="0"/>
        <v>1104</v>
      </c>
      <c r="F48" s="1">
        <f>E48+(VLOOKUP(B48,Data!$A$2:$B$20,2,FALSE)*D48)</f>
        <v>1168</v>
      </c>
      <c r="G48" s="1">
        <f>Table2[[#This Row],[End Byte (not inclusive)]]-1</f>
        <v>1167</v>
      </c>
    </row>
    <row r="49" spans="1:7" x14ac:dyDescent="0.3">
      <c r="A49" s="1">
        <v>6</v>
      </c>
      <c r="B49" s="1" t="s">
        <v>1</v>
      </c>
      <c r="C49" s="1" t="s">
        <v>277</v>
      </c>
      <c r="D49" s="1">
        <v>64</v>
      </c>
      <c r="E49" s="1">
        <f t="shared" si="0"/>
        <v>1168</v>
      </c>
      <c r="F49" s="1">
        <f>E49+(VLOOKUP(B49,Data!$A$2:$B$20,2,FALSE)*D49)</f>
        <v>1232</v>
      </c>
      <c r="G49" s="1">
        <f>Table2[[#This Row],[End Byte (not inclusive)]]-1</f>
        <v>1231</v>
      </c>
    </row>
    <row r="50" spans="1:7" x14ac:dyDescent="0.3">
      <c r="A50" s="1">
        <v>6</v>
      </c>
      <c r="B50" s="1" t="s">
        <v>1</v>
      </c>
      <c r="C50" s="1" t="s">
        <v>278</v>
      </c>
      <c r="D50" s="1">
        <v>64</v>
      </c>
      <c r="E50" s="1">
        <f t="shared" si="0"/>
        <v>1232</v>
      </c>
      <c r="F50" s="1">
        <f>E50+(VLOOKUP(B50,Data!$A$2:$B$20,2,FALSE)*D50)</f>
        <v>1296</v>
      </c>
      <c r="G50" s="1">
        <f>Table2[[#This Row],[End Byte (not inclusive)]]-1</f>
        <v>1295</v>
      </c>
    </row>
    <row r="51" spans="1:7" x14ac:dyDescent="0.3">
      <c r="A51" s="1">
        <v>6</v>
      </c>
      <c r="B51" s="1" t="s">
        <v>1</v>
      </c>
      <c r="C51" s="1" t="s">
        <v>279</v>
      </c>
      <c r="D51" s="1">
        <v>64</v>
      </c>
      <c r="E51" s="1">
        <f t="shared" si="0"/>
        <v>1296</v>
      </c>
      <c r="F51" s="1">
        <f>E51+(VLOOKUP(B51,Data!$A$2:$B$20,2,FALSE)*D51)</f>
        <v>1360</v>
      </c>
      <c r="G51" s="1">
        <f>Table2[[#This Row],[End Byte (not inclusive)]]-1</f>
        <v>1359</v>
      </c>
    </row>
    <row r="52" spans="1:7" x14ac:dyDescent="0.3">
      <c r="A52" s="1">
        <v>6</v>
      </c>
      <c r="B52" s="1" t="s">
        <v>1</v>
      </c>
      <c r="C52" s="1" t="s">
        <v>280</v>
      </c>
      <c r="D52" s="1">
        <v>64</v>
      </c>
      <c r="E52" s="1">
        <f t="shared" si="0"/>
        <v>1360</v>
      </c>
      <c r="F52" s="1">
        <f>E52+(VLOOKUP(B52,Data!$A$2:$B$20,2,FALSE)*D52)</f>
        <v>1424</v>
      </c>
      <c r="G52" s="1">
        <f>Table2[[#This Row],[End Byte (not inclusive)]]-1</f>
        <v>1423</v>
      </c>
    </row>
    <row r="53" spans="1:7" x14ac:dyDescent="0.3">
      <c r="A53" s="1">
        <v>6</v>
      </c>
      <c r="B53" s="1" t="s">
        <v>1</v>
      </c>
      <c r="C53" s="1" t="s">
        <v>281</v>
      </c>
      <c r="D53" s="1">
        <v>64</v>
      </c>
      <c r="E53" s="1">
        <f t="shared" si="0"/>
        <v>1424</v>
      </c>
      <c r="F53" s="1">
        <f>E53+(VLOOKUP(B53,Data!$A$2:$B$20,2,FALSE)*D53)</f>
        <v>1488</v>
      </c>
      <c r="G53" s="1">
        <f>Table2[[#This Row],[End Byte (not inclusive)]]-1</f>
        <v>1487</v>
      </c>
    </row>
    <row r="54" spans="1:7" x14ac:dyDescent="0.3">
      <c r="A54" s="1">
        <v>6</v>
      </c>
      <c r="B54" s="1" t="s">
        <v>1</v>
      </c>
      <c r="C54" s="1" t="s">
        <v>282</v>
      </c>
      <c r="D54" s="1">
        <v>64</v>
      </c>
      <c r="E54" s="1">
        <f t="shared" si="0"/>
        <v>1488</v>
      </c>
      <c r="F54" s="1">
        <f>E54+(VLOOKUP(B54,Data!$A$2:$B$20,2,FALSE)*D54)</f>
        <v>1552</v>
      </c>
      <c r="G54" s="1">
        <f>Table2[[#This Row],[End Byte (not inclusive)]]-1</f>
        <v>1551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scsTelemetryMap_s</vt:lpstr>
      <vt:lpstr>scsTrailer_s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Pope-Lewis</dc:creator>
  <cp:lastModifiedBy>Joshua Pope-Lewis</cp:lastModifiedBy>
  <dcterms:created xsi:type="dcterms:W3CDTF">2022-02-27T18:25:03Z</dcterms:created>
  <dcterms:modified xsi:type="dcterms:W3CDTF">2022-03-16T21:29:16Z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577031b-11bc-4db9-b655-7d79027ad570_Enabled">
    <vt:lpwstr>true</vt:lpwstr>
  </property>
  <property fmtid="{D5CDD505-2E9C-101B-9397-08002B2CF9AE}" pid="3" name="MSIP_Label_8577031b-11bc-4db9-b655-7d79027ad570_SetDate">
    <vt:lpwstr>2022-02-27T18:25:03Z</vt:lpwstr>
  </property>
  <property fmtid="{D5CDD505-2E9C-101B-9397-08002B2CF9AE}" pid="4" name="MSIP_Label_8577031b-11bc-4db9-b655-7d79027ad570_Method">
    <vt:lpwstr>Standard</vt:lpwstr>
  </property>
  <property fmtid="{D5CDD505-2E9C-101B-9397-08002B2CF9AE}" pid="5" name="MSIP_Label_8577031b-11bc-4db9-b655-7d79027ad570_Name">
    <vt:lpwstr>8577031b-11bc-4db9-b655-7d79027ad570</vt:lpwstr>
  </property>
  <property fmtid="{D5CDD505-2E9C-101B-9397-08002B2CF9AE}" pid="6" name="MSIP_Label_8577031b-11bc-4db9-b655-7d79027ad570_SiteId">
    <vt:lpwstr>c22cc3e1-5d7f-4f4d-be03-d5a158cc9409</vt:lpwstr>
  </property>
  <property fmtid="{D5CDD505-2E9C-101B-9397-08002B2CF9AE}" pid="7" name="MSIP_Label_8577031b-11bc-4db9-b655-7d79027ad570_ActionId">
    <vt:lpwstr>ab0bc7f9-6b10-4f94-95e3-eaba5371c4be</vt:lpwstr>
  </property>
  <property fmtid="{D5CDD505-2E9C-101B-9397-08002B2CF9AE}" pid="8" name="MSIP_Label_8577031b-11bc-4db9-b655-7d79027ad570_ContentBits">
    <vt:lpwstr>1</vt:lpwstr>
  </property>
</Properties>
</file>