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Omatic\Downloads\TomaszGwizdak\"/>
    </mc:Choice>
  </mc:AlternateContent>
  <xr:revisionPtr revIDLastSave="0" documentId="13_ncr:1_{CDCBCBA4-7EC5-49BC-83D6-D44448CB928C}" xr6:coauthVersionLast="47" xr6:coauthVersionMax="47" xr10:uidLastSave="{00000000-0000-0000-0000-000000000000}"/>
  <bookViews>
    <workbookView xWindow="25695" yWindow="0" windowWidth="26010" windowHeight="20985" xr2:uid="{19F27E94-C9C8-44D9-B290-724D190B4B26}"/>
  </bookViews>
  <sheets>
    <sheet name="Zakupy" sheetId="1" r:id="rId1"/>
    <sheet name="Kab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12" i="1"/>
  <c r="G13" i="1"/>
  <c r="E15" i="1"/>
  <c r="D8" i="1"/>
  <c r="D5" i="1"/>
  <c r="D2" i="1"/>
  <c r="H4" i="1"/>
  <c r="H15" i="1" s="1"/>
  <c r="D3" i="1"/>
  <c r="G15" i="1" l="1"/>
</calcChain>
</file>

<file path=xl/sharedStrings.xml><?xml version="1.0" encoding="utf-8"?>
<sst xmlns="http://schemas.openxmlformats.org/spreadsheetml/2006/main" count="101" uniqueCount="66">
  <si>
    <t>Nazwa</t>
  </si>
  <si>
    <t>Model</t>
  </si>
  <si>
    <t>Prąd</t>
  </si>
  <si>
    <t>Moc</t>
  </si>
  <si>
    <t>HMI</t>
  </si>
  <si>
    <t>Weintek MT8072iP</t>
  </si>
  <si>
    <t>Notatki</t>
  </si>
  <si>
    <t>Cena (brutto)</t>
  </si>
  <si>
    <t>Zdalny dostęp</t>
  </si>
  <si>
    <t>-</t>
  </si>
  <si>
    <t>PLC</t>
  </si>
  <si>
    <t>Niższa cena (brutto)</t>
  </si>
  <si>
    <t>Siemens Simatic S7-1200 1214C (6ES7214-1AG40-0XB0)</t>
  </si>
  <si>
    <t>EasyAccess 2.0 (RZACEA020)</t>
  </si>
  <si>
    <t>Zasilacz</t>
  </si>
  <si>
    <t>Mean Well HDR-60-24</t>
  </si>
  <si>
    <t>Razem:</t>
  </si>
  <si>
    <t>Przetwornik prądowy</t>
  </si>
  <si>
    <t>CJ-ACI 20A 4-20mA</t>
  </si>
  <si>
    <t>Skrzynka elektryczna</t>
  </si>
  <si>
    <t>Akcesoria</t>
  </si>
  <si>
    <t>Uchywyt szynowy</t>
  </si>
  <si>
    <t>Uchwyt router'a.</t>
  </si>
  <si>
    <t>W zasadzie dowolny zasilacz 24V   ≥2A na szynę DIN TH35.</t>
  </si>
  <si>
    <t>Automat-on AUT000264</t>
  </si>
  <si>
    <t>Router</t>
  </si>
  <si>
    <t>Zapewnia komunikację między PLC, HMI i komputerem</t>
  </si>
  <si>
    <t>MikroTik RB941-2nD</t>
  </si>
  <si>
    <t>Szyna montażowa</t>
  </si>
  <si>
    <t>DIN TH35</t>
  </si>
  <si>
    <t>Dowolna szyna z perforacją.</t>
  </si>
  <si>
    <t>Szerokość (zajętość szyny)</t>
  </si>
  <si>
    <t>Korytko kablowe</t>
  </si>
  <si>
    <t>Kanał grzebieniowy do prowadzenia okablowania.</t>
  </si>
  <si>
    <t>Kabel</t>
  </si>
  <si>
    <t>L</t>
  </si>
  <si>
    <t>N</t>
  </si>
  <si>
    <t>PE</t>
  </si>
  <si>
    <t>Inv1 Start</t>
  </si>
  <si>
    <t>Inv1 Speed</t>
  </si>
  <si>
    <t>Inv1 Direction</t>
  </si>
  <si>
    <t>Inv2 Start</t>
  </si>
  <si>
    <t>Inv2 Direction</t>
  </si>
  <si>
    <t>Inv2 Speed</t>
  </si>
  <si>
    <t>Inv3 Start</t>
  </si>
  <si>
    <t>Inv3 Direction</t>
  </si>
  <si>
    <t>Inv3 Speed</t>
  </si>
  <si>
    <t>GND</t>
  </si>
  <si>
    <t>24VDC</t>
  </si>
  <si>
    <t>Signal</t>
  </si>
  <si>
    <t>Inv1 Current</t>
  </si>
  <si>
    <t>Można użyć jednego ekranowanego wielożyłowego kabla powiedzmy 20x1, ale myślę że będzie lepiej rozdzielić sygnały i zasilanie.</t>
  </si>
  <si>
    <t>3x1 mm² + 16x0,25 (z ekranem)</t>
  </si>
  <si>
    <t>Dławnica</t>
  </si>
  <si>
    <t>Ilość</t>
  </si>
  <si>
    <t>PG11</t>
  </si>
  <si>
    <t>Tym się nie martw.</t>
  </si>
  <si>
    <t>Przydatna, ale opcjonalna możliwość zdalnego podglądu/zarządzania i przeprogramowywania.</t>
  </si>
  <si>
    <t>Moduł do kontroli prądu falownika.</t>
  </si>
  <si>
    <t>Na Aliexpress jest to zamiennik (Weinview), ale wg opisu na innej stronie jest kompatybilny, jednak nie mam pewności.</t>
  </si>
  <si>
    <t>Główna jednostka sterująca.</t>
  </si>
  <si>
    <t>Montaż dwóch kabli, chyba że stosujemy złącza (zasilanie, sterowanie).</t>
  </si>
  <si>
    <t>XBS ECS2540</t>
  </si>
  <si>
    <t>Śruby, przewody, patchcord'y, tulejki, itp.</t>
  </si>
  <si>
    <t>F-Elektro F1.0256 (300x350x165)</t>
  </si>
  <si>
    <t>Możliwe że zmieścilibyśmy się również w 250x350x150, ale lepiszej mieć zapas na przyszłość.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</si>
</sst>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zł&quot;_-;\-* #,##0.00\ &quot;zł&quot;_-;_-* &quot;-&quot;??\ &quot;zł&quot;_-;_-@_-"/>
    <numFmt numFmtId="164" formatCode="0&quot; W&quot;"/>
    <numFmt numFmtId="165" formatCode="0.0&quot; A&quot;"/>
    <numFmt numFmtId="166" formatCode="0&quot; mm&quot;"/>
    <numFmt numFmtId="172" formatCode="0&quot; szt.&quot;"/>
    <numFmt numFmtId="173" formatCode="0&quot; m&quot;"/>
    <numFmt numFmtId="175" formatCode="0.00&quot; m&quot;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4" fontId="2" fillId="0" borderId="0" xfId="1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2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4" fontId="2" fillId="0" borderId="0" xfId="2" applyFont="1"/>
    <xf numFmtId="166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NumberFormat="1"/>
    <xf numFmtId="172" fontId="0" fillId="0" borderId="0" xfId="0" applyNumberFormat="1"/>
    <xf numFmtId="173" fontId="0" fillId="0" borderId="0" xfId="0" applyNumberFormat="1" applyAlignment="1">
      <alignment horizontal="right"/>
    </xf>
    <xf numFmtId="44" fontId="0" fillId="0" borderId="0" xfId="2" applyFont="1" applyAlignment="1">
      <alignment horizontal="right"/>
    </xf>
    <xf numFmtId="44" fontId="2" fillId="0" borderId="0" xfId="1" applyNumberFormat="1" applyAlignment="1">
      <alignment vertical="center"/>
    </xf>
    <xf numFmtId="175" fontId="0" fillId="0" borderId="0" xfId="0" applyNumberFormat="1" applyAlignment="1">
      <alignment horizontal="right"/>
    </xf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.aliexpress.com/item/1005007310312109.html" TargetMode="External"/><Relationship Id="rId13" Type="http://schemas.openxmlformats.org/officeDocument/2006/relationships/hyperlink" Target="https://allegro.pl/oferta/szyna-montazowa-laczeniowa-th35-perforowana-0-25m-f-elektro-16075332494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pl.aliexpress.com/item/1005007086495017.html" TargetMode="External"/><Relationship Id="rId7" Type="http://schemas.openxmlformats.org/officeDocument/2006/relationships/hyperlink" Target="https://allegro.pl/oferta/zasilacz-din-mean-well-hdr-60-24-60w-24v-2-5a-dc-14811720043" TargetMode="External"/><Relationship Id="rId12" Type="http://schemas.openxmlformats.org/officeDocument/2006/relationships/hyperlink" Target="https://allegro.pl/oferta/routerboard-mikrotik-rb941-2nd-300mbps-wifi-mimo-16034216631" TargetMode="External"/><Relationship Id="rId17" Type="http://schemas.openxmlformats.org/officeDocument/2006/relationships/hyperlink" Target="https://allegro.pl/oferta/obudowa-szafa-z-tworzywa-z-plyta-montazowa-300x350x165-mm-ip65-f1-0256-15512013263" TargetMode="External"/><Relationship Id="rId2" Type="http://schemas.openxmlformats.org/officeDocument/2006/relationships/hyperlink" Target="https://panele-hmi.pl/panel-operatorski-hmi-7-weintek-mt8072ip" TargetMode="External"/><Relationship Id="rId16" Type="http://schemas.openxmlformats.org/officeDocument/2006/relationships/hyperlink" Target="https://allegro.pl/oferta/dlawik-dlawnica-pg-11-mm-ip68-1-szt-16609064904" TargetMode="External"/><Relationship Id="rId1" Type="http://schemas.openxmlformats.org/officeDocument/2006/relationships/hyperlink" Target="https://pl.aliexpress.com/item/1005001762611597.html" TargetMode="External"/><Relationship Id="rId6" Type="http://schemas.openxmlformats.org/officeDocument/2006/relationships/hyperlink" Target="https://www.olx.pl/d/oferta/plc-siemens-s7-1200-cpu1214c-6es7-2141ag40-0xb0-CID99-ID12ATpf.html" TargetMode="External"/><Relationship Id="rId11" Type="http://schemas.openxmlformats.org/officeDocument/2006/relationships/hyperlink" Target="https://allegro.pl/oferta/uchwyt-na-szyne-montazowa-din-th35-14714789458" TargetMode="External"/><Relationship Id="rId5" Type="http://schemas.openxmlformats.org/officeDocument/2006/relationships/hyperlink" Target="https://allegro.pl/oferta/6es7214-1ag40-0xb0-simatic-s7-1200-cpu-1214c-com-12792546149" TargetMode="External"/><Relationship Id="rId15" Type="http://schemas.openxmlformats.org/officeDocument/2006/relationships/hyperlink" Target="https://allegro.pl/oferta/przewod-kabel-sterowniczy-w-ekranie-liycy-16x0-25-8826512180" TargetMode="External"/><Relationship Id="rId10" Type="http://schemas.openxmlformats.org/officeDocument/2006/relationships/hyperlink" Target="https://allegro.pl/oferta/uchwyt-na-szyne-din-th35-ts35-uniwersalne-mocowanie-13027502017" TargetMode="External"/><Relationship Id="rId4" Type="http://schemas.openxmlformats.org/officeDocument/2006/relationships/hyperlink" Target="https://panele-hmi.pl/zdalny-dostep-vpn-easyaccess2-0-weintek" TargetMode="External"/><Relationship Id="rId9" Type="http://schemas.openxmlformats.org/officeDocument/2006/relationships/hyperlink" Target="https://pl.aliexpress.com/item/4001211720349.html" TargetMode="External"/><Relationship Id="rId14" Type="http://schemas.openxmlformats.org/officeDocument/2006/relationships/hyperlink" Target="https://allegro.pl/oferta/koryto-kablowe-grzebieniowe-perforowane-25x40-mm-2m-1-szt-14-90-zl-szt-153584235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F5192-6126-4983-80AE-7E4A10EDB659}">
  <dimension ref="A1:I23"/>
  <sheetViews>
    <sheetView tabSelected="1" workbookViewId="0"/>
  </sheetViews>
  <sheetFormatPr defaultRowHeight="15" x14ac:dyDescent="0.25"/>
  <cols>
    <col min="1" max="1" width="20.140625" bestFit="1" customWidth="1"/>
    <col min="2" max="2" width="49.5703125" bestFit="1" customWidth="1"/>
    <col min="3" max="4" width="5.28515625" bestFit="1" customWidth="1"/>
    <col min="5" max="5" width="15" customWidth="1"/>
    <col min="6" max="6" width="6.7109375" bestFit="1" customWidth="1"/>
    <col min="7" max="8" width="11.28515625" bestFit="1" customWidth="1"/>
    <col min="9" max="9" width="119.42578125" bestFit="1" customWidth="1"/>
  </cols>
  <sheetData>
    <row r="1" spans="1:9" s="1" customFormat="1" ht="30" x14ac:dyDescent="0.25">
      <c r="A1" s="18" t="s">
        <v>0</v>
      </c>
      <c r="B1" s="18" t="s">
        <v>1</v>
      </c>
      <c r="C1" s="18" t="s">
        <v>2</v>
      </c>
      <c r="D1" s="18" t="s">
        <v>3</v>
      </c>
      <c r="E1" s="19" t="s">
        <v>31</v>
      </c>
      <c r="F1" s="19" t="s">
        <v>54</v>
      </c>
      <c r="G1" s="19" t="s">
        <v>7</v>
      </c>
      <c r="H1" s="19" t="s">
        <v>11</v>
      </c>
      <c r="I1" s="18" t="s">
        <v>6</v>
      </c>
    </row>
    <row r="2" spans="1:9" s="1" customFormat="1" x14ac:dyDescent="0.25">
      <c r="A2" s="7" t="s">
        <v>10</v>
      </c>
      <c r="B2" t="s">
        <v>12</v>
      </c>
      <c r="C2" s="3">
        <v>0.5</v>
      </c>
      <c r="D2" s="2">
        <f>C2*24</f>
        <v>12</v>
      </c>
      <c r="E2" s="11">
        <v>110</v>
      </c>
      <c r="F2" s="21">
        <v>1</v>
      </c>
      <c r="G2" s="8">
        <v>1340</v>
      </c>
      <c r="H2" s="8">
        <v>750</v>
      </c>
      <c r="I2" t="s">
        <v>60</v>
      </c>
    </row>
    <row r="3" spans="1:9" x14ac:dyDescent="0.25">
      <c r="A3" t="s">
        <v>4</v>
      </c>
      <c r="B3" t="s">
        <v>5</v>
      </c>
      <c r="C3" s="3">
        <v>0.45</v>
      </c>
      <c r="D3" s="2">
        <f>C3*24</f>
        <v>10.8</v>
      </c>
      <c r="E3" s="12" t="s">
        <v>9</v>
      </c>
      <c r="F3" s="21">
        <v>1</v>
      </c>
      <c r="G3" s="4">
        <v>1043.46</v>
      </c>
      <c r="H3" s="4">
        <v>553.99</v>
      </c>
      <c r="I3" t="s">
        <v>59</v>
      </c>
    </row>
    <row r="4" spans="1:9" x14ac:dyDescent="0.25">
      <c r="A4" t="s">
        <v>8</v>
      </c>
      <c r="B4" t="s">
        <v>13</v>
      </c>
      <c r="C4" s="5" t="s">
        <v>9</v>
      </c>
      <c r="D4" s="6" t="s">
        <v>9</v>
      </c>
      <c r="E4" s="12" t="s">
        <v>9</v>
      </c>
      <c r="F4" s="21">
        <v>1</v>
      </c>
      <c r="G4" s="4">
        <v>643.29</v>
      </c>
      <c r="H4" s="4">
        <f>294.19+63.98</f>
        <v>358.17</v>
      </c>
      <c r="I4" t="s">
        <v>57</v>
      </c>
    </row>
    <row r="5" spans="1:9" x14ac:dyDescent="0.25">
      <c r="A5" t="s">
        <v>14</v>
      </c>
      <c r="B5" t="s">
        <v>15</v>
      </c>
      <c r="C5" s="3">
        <v>2.5</v>
      </c>
      <c r="D5" s="2">
        <f>C5*24</f>
        <v>60</v>
      </c>
      <c r="E5" s="11">
        <v>52.5</v>
      </c>
      <c r="F5" s="21">
        <v>1</v>
      </c>
      <c r="G5" s="4">
        <v>77.349999999999994</v>
      </c>
      <c r="H5" s="4">
        <v>51.99</v>
      </c>
      <c r="I5" t="s">
        <v>23</v>
      </c>
    </row>
    <row r="6" spans="1:9" x14ac:dyDescent="0.25">
      <c r="A6" t="s">
        <v>17</v>
      </c>
      <c r="B6" t="s">
        <v>18</v>
      </c>
      <c r="C6" s="5" t="s">
        <v>9</v>
      </c>
      <c r="D6" s="6" t="s">
        <v>9</v>
      </c>
      <c r="E6" s="11">
        <v>24</v>
      </c>
      <c r="F6" s="21">
        <v>1</v>
      </c>
      <c r="G6" s="24">
        <v>67.97</v>
      </c>
      <c r="H6" s="9" t="s">
        <v>9</v>
      </c>
      <c r="I6" t="s">
        <v>58</v>
      </c>
    </row>
    <row r="7" spans="1:9" x14ac:dyDescent="0.25">
      <c r="A7" t="s">
        <v>19</v>
      </c>
      <c r="B7" t="s">
        <v>64</v>
      </c>
      <c r="C7" s="5" t="s">
        <v>9</v>
      </c>
      <c r="D7" s="6" t="s">
        <v>9</v>
      </c>
      <c r="E7" s="12" t="s">
        <v>9</v>
      </c>
      <c r="F7" s="21">
        <v>1</v>
      </c>
      <c r="G7" s="4">
        <v>104.98</v>
      </c>
      <c r="H7" s="9" t="s">
        <v>9</v>
      </c>
      <c r="I7" t="s">
        <v>65</v>
      </c>
    </row>
    <row r="8" spans="1:9" x14ac:dyDescent="0.25">
      <c r="A8" t="s">
        <v>25</v>
      </c>
      <c r="B8" t="s">
        <v>27</v>
      </c>
      <c r="C8" s="5">
        <v>0.15</v>
      </c>
      <c r="D8" s="2">
        <f>C8*24</f>
        <v>3.5999999999999996</v>
      </c>
      <c r="E8" s="17">
        <v>31</v>
      </c>
      <c r="F8" s="21">
        <v>1</v>
      </c>
      <c r="G8" s="4">
        <v>98.49</v>
      </c>
      <c r="H8" s="9" t="s">
        <v>9</v>
      </c>
      <c r="I8" t="s">
        <v>26</v>
      </c>
    </row>
    <row r="9" spans="1:9" x14ac:dyDescent="0.25">
      <c r="A9" t="s">
        <v>21</v>
      </c>
      <c r="B9" t="s">
        <v>24</v>
      </c>
      <c r="C9" s="5" t="s">
        <v>9</v>
      </c>
      <c r="D9" s="6" t="s">
        <v>9</v>
      </c>
      <c r="E9" s="17"/>
      <c r="F9" s="21">
        <v>1</v>
      </c>
      <c r="G9" s="16">
        <v>10.99</v>
      </c>
      <c r="H9" s="16">
        <v>7.49</v>
      </c>
      <c r="I9" t="s">
        <v>22</v>
      </c>
    </row>
    <row r="10" spans="1:9" x14ac:dyDescent="0.25">
      <c r="A10" t="s">
        <v>28</v>
      </c>
      <c r="B10" t="s">
        <v>29</v>
      </c>
      <c r="C10" s="5" t="s">
        <v>9</v>
      </c>
      <c r="D10" s="6" t="s">
        <v>9</v>
      </c>
      <c r="E10" s="12" t="s">
        <v>9</v>
      </c>
      <c r="F10" s="25">
        <v>0.25</v>
      </c>
      <c r="G10" s="4">
        <f>F10*2.74/0.25</f>
        <v>2.74</v>
      </c>
      <c r="H10" s="9" t="s">
        <v>9</v>
      </c>
      <c r="I10" t="s">
        <v>30</v>
      </c>
    </row>
    <row r="11" spans="1:9" x14ac:dyDescent="0.25">
      <c r="A11" t="s">
        <v>32</v>
      </c>
      <c r="B11" t="s">
        <v>62</v>
      </c>
      <c r="C11" s="5" t="s">
        <v>9</v>
      </c>
      <c r="D11" s="6" t="s">
        <v>9</v>
      </c>
      <c r="E11" s="12" t="s">
        <v>9</v>
      </c>
      <c r="F11" s="22">
        <v>2</v>
      </c>
      <c r="G11" s="4">
        <f>F11*14.9/2</f>
        <v>14.9</v>
      </c>
      <c r="H11" s="9" t="s">
        <v>9</v>
      </c>
      <c r="I11" t="s">
        <v>33</v>
      </c>
    </row>
    <row r="12" spans="1:9" x14ac:dyDescent="0.25">
      <c r="A12" t="s">
        <v>34</v>
      </c>
      <c r="B12" t="s">
        <v>52</v>
      </c>
      <c r="C12" s="5" t="s">
        <v>9</v>
      </c>
      <c r="D12" s="6" t="s">
        <v>9</v>
      </c>
      <c r="E12" s="12" t="s">
        <v>9</v>
      </c>
      <c r="F12" s="22">
        <v>2</v>
      </c>
      <c r="G12" s="4">
        <f>F12*9.9</f>
        <v>19.8</v>
      </c>
      <c r="H12" s="9" t="s">
        <v>9</v>
      </c>
      <c r="I12" t="s">
        <v>51</v>
      </c>
    </row>
    <row r="13" spans="1:9" x14ac:dyDescent="0.25">
      <c r="A13" t="s">
        <v>53</v>
      </c>
      <c r="B13" t="s">
        <v>55</v>
      </c>
      <c r="C13" s="5" t="s">
        <v>9</v>
      </c>
      <c r="D13" s="6" t="s">
        <v>9</v>
      </c>
      <c r="E13" s="12" t="s">
        <v>9</v>
      </c>
      <c r="F13" s="21">
        <v>2</v>
      </c>
      <c r="G13" s="4">
        <f>F13*1</f>
        <v>2</v>
      </c>
      <c r="H13" s="9" t="s">
        <v>9</v>
      </c>
      <c r="I13" t="s">
        <v>61</v>
      </c>
    </row>
    <row r="14" spans="1:9" x14ac:dyDescent="0.25">
      <c r="A14" t="s">
        <v>20</v>
      </c>
      <c r="B14" t="s">
        <v>63</v>
      </c>
      <c r="C14" s="5" t="s">
        <v>9</v>
      </c>
      <c r="D14" s="6" t="s">
        <v>9</v>
      </c>
      <c r="E14" s="12" t="s">
        <v>9</v>
      </c>
      <c r="F14" s="12" t="s">
        <v>9</v>
      </c>
      <c r="G14" s="9" t="s">
        <v>9</v>
      </c>
      <c r="H14" s="9" t="s">
        <v>9</v>
      </c>
      <c r="I14" t="s">
        <v>56</v>
      </c>
    </row>
    <row r="15" spans="1:9" x14ac:dyDescent="0.25">
      <c r="B15" s="14"/>
      <c r="C15" s="15" t="s">
        <v>16</v>
      </c>
      <c r="D15" s="15"/>
      <c r="E15" s="13">
        <f>SUM(E2:E14)</f>
        <v>217.5</v>
      </c>
      <c r="F15" s="20"/>
      <c r="G15" s="10">
        <f>SUM(G2:G14)</f>
        <v>3425.9699999999993</v>
      </c>
      <c r="H15" s="10">
        <f>SUM(H2:H14)</f>
        <v>1721.64</v>
      </c>
    </row>
    <row r="16" spans="1:9" x14ac:dyDescent="0.25">
      <c r="C16" s="3"/>
      <c r="D16" s="2"/>
      <c r="E16" s="2"/>
      <c r="F16" s="2"/>
    </row>
    <row r="17" spans="3:6" x14ac:dyDescent="0.25">
      <c r="C17" s="3"/>
      <c r="D17" s="2"/>
      <c r="E17" s="2"/>
      <c r="F17" s="2"/>
    </row>
    <row r="18" spans="3:6" x14ac:dyDescent="0.25">
      <c r="C18" s="3"/>
      <c r="D18" s="2"/>
      <c r="E18" s="2"/>
      <c r="F18" s="2"/>
    </row>
    <row r="19" spans="3:6" x14ac:dyDescent="0.25">
      <c r="C19" s="3"/>
      <c r="D19" s="2"/>
      <c r="E19" s="2"/>
      <c r="F19" s="2"/>
    </row>
    <row r="20" spans="3:6" x14ac:dyDescent="0.25">
      <c r="C20" s="3"/>
      <c r="D20" s="2"/>
      <c r="E20" s="2"/>
      <c r="F20" s="2"/>
    </row>
    <row r="21" spans="3:6" x14ac:dyDescent="0.25">
      <c r="C21" s="3"/>
      <c r="D21" s="2"/>
      <c r="E21" s="2"/>
      <c r="F21" s="2"/>
    </row>
    <row r="23" spans="3:6" x14ac:dyDescent="0.25">
      <c r="E23" s="23"/>
    </row>
  </sheetData>
  <mergeCells count="2">
    <mergeCell ref="C15:D15"/>
    <mergeCell ref="E8:E9"/>
  </mergeCells>
  <hyperlinks>
    <hyperlink ref="H3" r:id="rId1" display="https://pl.aliexpress.com/item/1005001762611597.html" xr:uid="{3B0B154D-AB02-4AA9-9088-774B90C39AA3}"/>
    <hyperlink ref="G3" r:id="rId2" display="https://panele-hmi.pl/panel-operatorski-hmi-7-weintek-mt8072ip" xr:uid="{C05C9F39-356E-421E-8118-BE96342576D9}"/>
    <hyperlink ref="H4" r:id="rId3" display="https://pl.aliexpress.com/item/1005007086495017.html" xr:uid="{A8893780-FB31-4A6A-8270-8D88413DF0EC}"/>
    <hyperlink ref="G4" r:id="rId4" display="https://panele-hmi.pl/zdalny-dostep-vpn-easyaccess2-0-weintek" xr:uid="{FB938375-F3EF-483D-BBBC-134BD00F588E}"/>
    <hyperlink ref="G2" r:id="rId5" display="https://allegro.pl/oferta/6es7214-1ag40-0xb0-simatic-s7-1200-cpu-1214c-com-12792546149" xr:uid="{B94A75EE-B9DC-4840-A75F-406655D357ED}"/>
    <hyperlink ref="H2" r:id="rId6" display="https://www.olx.pl/d/oferta/plc-siemens-s7-1200-cpu1214c-6es7-2141ag40-0xb0-CID99-ID12ATpf.html" xr:uid="{6D745107-F114-4251-A3EC-2C6A296B9869}"/>
    <hyperlink ref="G5" r:id="rId7" display="https://allegro.pl/oferta/zasilacz-din-mean-well-hdr-60-24-60w-24v-2-5a-dc-14811720043" xr:uid="{864827F0-527C-4BDD-89FC-C0717B517AE3}"/>
    <hyperlink ref="H5" r:id="rId8" display="https://pl.aliexpress.com/item/1005007310312109.html" xr:uid="{2A4EE649-E403-4A91-9DCD-7E4F985C28BE}"/>
    <hyperlink ref="G6" r:id="rId9" display="https://pl.aliexpress.com/item/4001211720349.html" xr:uid="{4DE1066B-B14C-443A-B312-C0ABB71A8E87}"/>
    <hyperlink ref="G9" r:id="rId10" display="https://allegro.pl/oferta/uchwyt-na-szyne-din-th35-ts35-uniwersalne-mocowanie-13027502017" xr:uid="{E9B293C3-2E68-4C85-8D64-5F89F19CC37A}"/>
    <hyperlink ref="H9" r:id="rId11" display="https://allegro.pl/oferta/uchwyt-na-szyne-montazowa-din-th35-14714789458" xr:uid="{2ECAC5F8-C5FB-4A36-8FD9-6E6FC3AC6966}"/>
    <hyperlink ref="G8" r:id="rId12" display="https://allegro.pl/oferta/routerboard-mikrotik-rb941-2nd-300mbps-wifi-mimo-16034216631" xr:uid="{49021DCB-03F7-4862-9257-095D53C93756}"/>
    <hyperlink ref="G10" r:id="rId13" display="https://allegro.pl/oferta/szyna-montazowa-laczeniowa-th35-perforowana-0-25m-f-elektro-16075332494" xr:uid="{8DF745BB-BB3A-45E0-ACBF-9130C021BFF5}"/>
    <hyperlink ref="G11" r:id="rId14" display="https://allegro.pl/oferta/koryto-kablowe-grzebieniowe-perforowane-25x40-mm-2m-1-szt-14-90-zl-szt-15358423529" xr:uid="{C84D2204-8092-45CB-B1A1-DF83FBE37315}"/>
    <hyperlink ref="G12" r:id="rId15" display="https://allegro.pl/oferta/przewod-kabel-sterowniczy-w-ekranie-liycy-16x0-25-8826512180" xr:uid="{6E68439C-59DD-460C-8073-DDE911EB3FF7}"/>
    <hyperlink ref="G13" r:id="rId16" display="https://allegro.pl/oferta/dlawik-dlawnica-pg-11-mm-ip68-1-szt-16609064904" xr:uid="{F4AF2154-FC6B-4562-A0C7-5DE347F14629}"/>
    <hyperlink ref="G7" r:id="rId17" display="https://allegro.pl/oferta/obudowa-szafa-z-tworzywa-z-plyta-montazowa-300x350x165-mm-ip65-f1-0256-15512013263" xr:uid="{BB91F157-7CDB-48BE-A158-E114A6D28B66}"/>
  </hyperlinks>
  <pageMargins left="0.7" right="0.7" top="0.75" bottom="0.75" header="0.3" footer="0.3"/>
  <pageSetup paperSize="9" orientation="portrait" horizontalDpi="0" verticalDpi="0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1CFB-C605-4C6C-AFD1-C7663A7B6B38}">
  <dimension ref="A1:A16"/>
  <sheetViews>
    <sheetView workbookViewId="0">
      <selection activeCell="B16" sqref="B16"/>
    </sheetView>
  </sheetViews>
  <sheetFormatPr defaultRowHeight="15" x14ac:dyDescent="0.25"/>
  <cols>
    <col min="1" max="1" width="13.42578125" bestFit="1" customWidth="1"/>
  </cols>
  <sheetData>
    <row r="1" spans="1:1" x14ac:dyDescent="0.25">
      <c r="A1" s="1" t="s">
        <v>49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48</v>
      </c>
    </row>
    <row r="6" spans="1:1" x14ac:dyDescent="0.25">
      <c r="A6" t="s">
        <v>47</v>
      </c>
    </row>
    <row r="7" spans="1:1" x14ac:dyDescent="0.25">
      <c r="A7" t="s">
        <v>38</v>
      </c>
    </row>
    <row r="8" spans="1:1" x14ac:dyDescent="0.25">
      <c r="A8" t="s">
        <v>40</v>
      </c>
    </row>
    <row r="9" spans="1:1" x14ac:dyDescent="0.25">
      <c r="A9" t="s">
        <v>39</v>
      </c>
    </row>
    <row r="10" spans="1:1" x14ac:dyDescent="0.25">
      <c r="A10" t="s">
        <v>50</v>
      </c>
    </row>
    <row r="11" spans="1:1" x14ac:dyDescent="0.25">
      <c r="A11" t="s">
        <v>41</v>
      </c>
    </row>
    <row r="12" spans="1:1" x14ac:dyDescent="0.25">
      <c r="A12" t="s">
        <v>42</v>
      </c>
    </row>
    <row r="13" spans="1:1" x14ac:dyDescent="0.25">
      <c r="A13" t="s">
        <v>43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Zakupy</vt:lpstr>
      <vt:lpstr>Kabel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T</dc:creator>
  <cp:lastModifiedBy>Michał T</cp:lastModifiedBy>
  <dcterms:created xsi:type="dcterms:W3CDTF">2024-10-25T12:56:57Z</dcterms:created>
  <dcterms:modified xsi:type="dcterms:W3CDTF">2024-10-27T17:47:23Z</dcterms:modified>
</cp:coreProperties>
</file>