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hidePivotFieldList="1"/>
  <mc:AlternateContent xmlns:mc="http://schemas.openxmlformats.org/markup-compatibility/2006">
    <mc:Choice Requires="x15">
      <x15ac:absPath xmlns:x15ac="http://schemas.microsoft.com/office/spreadsheetml/2010/11/ac" url="C:\Users\palle\Downloads\"/>
    </mc:Choice>
  </mc:AlternateContent>
  <xr:revisionPtr revIDLastSave="0" documentId="13_ncr:1_{AC84D632-258E-4FB7-A1D4-05FFF1D1639E}" xr6:coauthVersionLast="47" xr6:coauthVersionMax="47" xr10:uidLastSave="{00000000-0000-0000-0000-000000000000}"/>
  <bookViews>
    <workbookView xWindow="-108" yWindow="-108" windowWidth="23256" windowHeight="12456" activeTab="2" xr2:uid="{26D4546B-D2A1-4444-8EAF-A6228F96F0C1}"/>
  </bookViews>
  <sheets>
    <sheet name="PIVOTS" sheetId="6" r:id="rId1"/>
    <sheet name="Data" sheetId="2" r:id="rId2"/>
    <sheet name="CUSTOMER CENTER DASHBOARD" sheetId="5" r:id="rId3"/>
    <sheet name="Assets" sheetId="4" r:id="rId4"/>
  </sheets>
  <definedNames>
    <definedName name="_xlnm._FilterDatabase" localSheetId="1" hidden="1">Data!$B$3:$H$1003</definedName>
    <definedName name="_xlcn.WorksheetConnection_07.sampledataexcelportfolioproject.xlsxcalls" hidden="1">calls[]</definedName>
    <definedName name="_xlcn.WorksheetConnection_07.sampledataexcelportfolioproject.xlsxcustomers" hidden="1">customers[]</definedName>
    <definedName name="Slicer_Representative">#N/A</definedName>
  </definedNames>
  <calcPr calcId="191029"/>
  <pivotCaches>
    <pivotCache cacheId="0" r:id="rId5"/>
    <pivotCache cacheId="1" r:id="rId6"/>
    <pivotCache cacheId="2" r:id="rId7"/>
    <pivotCache cacheId="3" r:id="rId8"/>
    <pivotCache cacheId="175" r:id="rId9"/>
    <pivotCache cacheId="178" r:id="rId10"/>
    <pivotCache cacheId="181" r:id="rId11"/>
    <pivotCache cacheId="184" r:id="rId12"/>
    <pivotCache cacheId="187" r:id="rId13"/>
    <pivotCache cacheId="190"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01" i="6" l="1"/>
  <c r="O16" i="5" s="1"/>
  <c r="P6" i="4"/>
  <c r="O83" i="6"/>
  <c r="L89" i="6" s="1"/>
  <c r="O81" i="6"/>
  <c r="L86" i="6" s="1"/>
  <c r="N97" i="6" s="1"/>
  <c r="O26" i="5" s="1"/>
  <c r="L84" i="6"/>
  <c r="N93" i="6" s="1"/>
  <c r="O22" i="5" s="1"/>
  <c r="Q3" i="5" a="1"/>
  <c r="Q3" i="5" s="1"/>
  <c r="K66" i="6"/>
  <c r="G69" i="6" a="1"/>
  <c r="G69"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N95" i="6" l="1"/>
  <c r="O24" i="5" s="1"/>
  <c r="J72" i="6"/>
  <c r="K71" i="6"/>
  <c r="K70" i="6"/>
  <c r="K73" i="6"/>
  <c r="J71" i="6"/>
  <c r="J70" i="6"/>
  <c r="J69" i="6"/>
  <c r="K69" i="6"/>
  <c r="K72" i="6"/>
  <c r="J7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C9D37B-CAE7-47F0-8DF0-4DA6DDF6B3A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B9549F7-B92D-45A7-8827-6B730C578369}"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
        </x15:connection>
      </ext>
    </extLst>
  </connection>
  <connection id="3" xr16:uid="{ED9D62EA-9EFA-4802-B06B-2BED626FC891}"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<sst xmlns="http://schemas.openxmlformats.org/spreadsheetml/2006/main" count="3177" uniqueCount="1084">
  <si>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</si>
  <si>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</si>
  <si>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</si>
  <si>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</si>
  <si>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</si>
  <si>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</si>
  <si>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</si>
  <si>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</si>
  <si>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</si>
  <si>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</si>
  <si>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</si>
  <si>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</si>
  <si>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</si>
  <si>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</si>
  <si>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</si>
  <si>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</si>
  <si>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</si>
  <si>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</si>
  <si>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</si>
  <si>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</si>
  <si>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</si>
  <si>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</si>
  <si>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</si>
  <si>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</si>
  <si>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</si>
  <si>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</si>
  <si>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</si>
  <si>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</si>
  <si>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</si>
  <si>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</si>
  <si>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</si>
  <si>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</si>
  <si>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</si>
  <si>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</si>
  <si>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</si>
  <si>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</si>
  <si>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</si>
  <si>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</si>
  <si>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</si>
  <si>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</si>
  <si>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</si>
  <si>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</si>
  <si>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</si>
  <si>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</si>
  <si>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</si>
  <si>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</si>
  <si>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</si>
  <si>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</si>
  <si>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</si>
  <si>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</si>
  <si>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</si>
  <si>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</si>
  <si>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</si>
  <si>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</si>
  <si>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</si>
  <si>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</si>
  <si>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</si>
  <si>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</si>
  <si>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</si>
  <si>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</si>
  <si>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</si>
  <si>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</si>
  <si>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</si>
  <si>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</si>
  <si>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</si>
  <si>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</si>
  <si>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</si>
  <si>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</si>
  <si>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</si>
  <si>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</si>
  <si>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</si>
  <si>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</si>
  <si>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</si>
  <si>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</si>
  <si>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</si>
  <si>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</si>
  <si>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</si>
  <si>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</si>
  <si>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</si>
  <si>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</si>
  <si>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</si>
  <si>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</si>
  <si>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</si>
  <si>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</si>
  <si>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</si>
  <si>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</si>
  <si>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</si>
  <si>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</si>
  <si>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</si>
  <si>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</si>
  <si>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</si>
  <si>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</si>
  <si>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</si>
  <si>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</si>
  <si>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</si>
  <si>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</si>
  <si>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</si>
  <si>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</si>
  <si>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</si>
  <si>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</si>
  <si>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</si>
  <si>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</si>
  <si>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</si>
  <si>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</si>
  <si>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</si>
  <si>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</si>
  <si>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</si>
  <si>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</si>
  <si>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</si>
  <si>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</si>
  <si>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</si>
  <si>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</si>
  <si>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</si>
  <si>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</si>
  <si>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</si>
  <si>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</si>
  <si>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</si>
  <si>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</si>
  <si>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</si>
  <si>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</si>
  <si>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</si>
  <si>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</si>
  <si>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</si>
  <si>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</si>
  <si>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</si>
  <si>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</si>
  <si>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</si>
  <si>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</si>
  <si>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</si>
  <si>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</si>
  <si>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</si>
  <si>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</si>
  <si>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</si>
  <si>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</si>
  <si>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</si>
  <si>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</si>
  <si>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</si>
  <si>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</si>
  <si>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</si>
  <si>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</si>
  <si>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</si>
  <si>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</si>
  <si>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</si>
  <si>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</si>
  <si>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</si>
  <si>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</si>
  <si>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</si>
  <si>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</si>
  <si>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</si>
  <si>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</si>
  <si>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</si>
  <si>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</si>
  <si>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</si>
  <si>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</si>
  <si>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</si>
  <si>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</si>
  <si>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</si>
  <si>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</si>
  <si>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</si>
  <si>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</si>
  <si>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</si>
  <si>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</si>
  <si>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</si>
  <si>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</si>
  <si>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</si>
  <si>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</si>
  <si>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</si>
  <si>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</si>
  <si>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</si>
  <si>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</si>
  <si>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</si>
  <si>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</si>
  <si>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</si>
  <si>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</si>
  <si>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</si>
  <si>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</si>
  <si>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</si>
  <si>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</si>
  <si>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</si>
  <si>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</si>
  <si>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</si>
  <si>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</si>
  <si>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</si>
  <si>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</si>
  <si>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</si>
  <si>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</si>
  <si>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</si>
  <si>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</si>
  <si>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</si>
  <si>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</si>
  <si>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</si>
  <si>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</si>
  <si>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</si>
  <si>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</si>
  <si>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</si>
  <si>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</si>
  <si>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</si>
  <si>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</si>
  <si>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</si>
  <si>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</si>
  <si>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</si>
  <si>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</si>
  <si>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</si>
  <si>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</si>
  <si>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</si>
  <si>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</si>
  <si>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</si>
  <si>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</si>
  <si>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</si>
  <si>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</si>
  <si>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</si>
  <si>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</si>
  <si>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</si>
  <si>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</si>
  <si>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</si>
  <si>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</si>
  <si>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</si>
  <si>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</si>
  <si>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</si>
  <si>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</si>
  <si>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</si>
  <si>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</si>
  <si>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</si>
  <si>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</si>
  <si>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</si>
  <si>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</si>
  <si>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</si>
  <si>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</si>
  <si>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</si>
  <si>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</si>
  <si>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</si>
  <si>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</si>
  <si>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</si>
  <si>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</si>
  <si>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</si>
  <si>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</si>
  <si>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</si>
  <si>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</si>
  <si>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</si>
  <si>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</si>
  <si>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</si>
  <si>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</si>
  <si>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</si>
  <si>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</si>
  <si>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</si>
  <si>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</si>
  <si>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</si>
  <si>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</si>
  <si>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</si>
  <si>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</si>
  <si>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</si>
  <si>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</si>
  <si>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</si>
  <si>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</si>
  <si>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</si>
  <si>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</si>
  <si>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</si>
  <si>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</si>
  <si>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</si>
  <si>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</si>
  <si>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</si>
  <si>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</si>
  <si>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</si>
  <si>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</si>
  <si>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</si>
  <si>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</si>
  <si>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</si>
  <si>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</si>
  <si>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</si>
  <si>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</si>
  <si>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</si>
  <si>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</si>
  <si>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</si>
  <si>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</si>
  <si>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</si>
  <si>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</si>
  <si>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</si>
  <si>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</si>
  <si>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</si>
  <si>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</si>
  <si>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</si>
  <si>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</si>
  <si>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</si>
  <si>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</si>
  <si>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</si>
  <si>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</si>
  <si>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</si>
  <si>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</si>
  <si>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</si>
  <si>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</si>
  <si>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</si>
  <si>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</si>
  <si>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</si>
  <si>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</si>
  <si>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</si>
  <si>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</si>
  <si>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</si>
  <si>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</si>
  <si>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</si>
  <si>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</si>
  <si>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</si>
  <si>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</si>
  <si>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</si>
  <si>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</si>
  <si>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</si>
  <si>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</si>
  <si>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</si>
  <si>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</si>
  <si>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</si>
  <si>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</si>
  <si>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</si>
  <si>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</si>
  <si>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</si>
  <si>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</si>
  <si>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</si>
  <si>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</si>
  <si>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</si>
  <si>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</si>
  <si>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</si>
  <si>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</si>
  <si>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</si>
  <si>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</si>
  <si>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</si>
  <si>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</si>
  <si>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</si>
  <si>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</si>
  <si>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</si>
  <si>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</si>
  <si>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</si>
  <si>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</si>
  <si>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</si>
  <si>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</si>
  <si>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</si>
  <si>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</si>
  <si>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</si>
  <si>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</si>
  <si>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</si>
  <si>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</si>
  <si>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</si>
  <si>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</si>
  <si>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</si>
  <si>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</si>
  <si>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</si>
  <si>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</si>
  <si>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</si>
  <si>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</si>
  <si>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</si>
  <si>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</si>
  <si>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</si>
  <si>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</si>
  <si>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</si>
  <si>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</si>
  <si>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</si>
  <si>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</si>
  <si>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</si>
  <si>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</si>
  <si>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</si>
  <si>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</si>
  <si>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</si>
  <si>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</si>
  <si>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</si>
  <si>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</si>
  <si>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</si>
  <si>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</si>
  <si>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</si>
  <si>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</si>
  <si>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</si>
  <si>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</si>
  <si>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</si>
  <si>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</si>
  <si>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</si>
  <si>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</si>
  <si>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</si>
  <si>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</si>
  <si>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</si>
  <si>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</si>
  <si>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</si>
  <si>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</si>
  <si>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</si>
  <si>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</si>
  <si>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</si>
  <si>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</si>
  <si>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</si>
  <si>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</si>
  <si>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</si>
  <si>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</si>
  <si>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</si>
  <si>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</si>
  <si>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</si>
  <si>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</si>
  <si>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</si>
  <si>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</si>
  <si>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</si>
  <si>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</si>
  <si>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</si>
  <si>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</si>
  <si>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</si>
  <si>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</si>
  <si>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</si>
  <si>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</si>
  <si>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</si>
  <si>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</si>
  <si>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</si>
  <si>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</si>
  <si>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</si>
  <si>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</si>
  <si>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</si>
  <si>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</si>
  <si>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</si>
  <si>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</si>
  <si>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</si>
  <si>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</si>
  <si>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</si>
  <si>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</si>
  <si>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</si>
  <si>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</si>
  <si>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</si>
  <si>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</si>
  <si>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</si>
  <si>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</si>
  <si>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</si>
  <si>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</si>
  <si>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</si>
  <si>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</si>
  <si>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</si>
  <si>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</si>
  <si>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</si>
  <si>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</si>
  <si>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</si>
  <si>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</si>
  <si>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</si>
  <si>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</si>
  <si>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</si>
  <si>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</si>
  <si>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</si>
  <si>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</si>
  <si>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</si>
  <si>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</si>
  <si>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</si>
  <si>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</si>
  <si>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</si>
  <si>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</si>
  <si>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</si>
  <si>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</si>
  <si>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</si>
  <si>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</si>
  <si>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</si>
  <si>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</si>
  <si>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</si>
  <si>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</si>
  <si>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</si>
  <si>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</si>
  <si>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</si>
  <si>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</si>
  <si>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</si>
  <si>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</si>
  <si>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</si>
  <si>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</si>
  <si>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</si>
  <si>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</si>
  <si>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</si>
  <si>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</si>
  <si>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</si>
  <si>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</si>
  <si>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</si>
  <si>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</si>
  <si>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</si>
  <si>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</si>
  <si>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</si>
  <si>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</si>
  <si>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</si>
  <si>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</si>
  <si>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</si>
  <si>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</si>
  <si>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</si>
  <si>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</si>
  <si>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</si>
  <si>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</si>
  <si>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</si>
  <si>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</si>
  <si>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</si>
  <si>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</si>
  <si>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</si>
  <si>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</si>
  <si>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</si>
  <si>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</si>
  <si>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</si>
  <si>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</si>
  <si>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</si>
  <si>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</si>
  <si>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</si>
  <si>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</si>
  <si>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</si>
  <si>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</si>
  <si>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</si>
  <si>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</si>
  <si>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</si>
  <si>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</si>
  <si>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</si>
  <si>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</si>
  <si>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</si>
  <si>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</si>
  <si>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</si>
  <si>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</si>
  <si>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</si>
  <si>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</si>
  <si>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</si>
  <si>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</si>
  <si>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</si>
  <si>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</si>
  <si>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</si>
  <si>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</si>
  <si>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</si>
  <si>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</si>
  <si>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</si>
  <si>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</si>
  <si>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</si>
  <si>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</si>
  <si>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</si>
  <si>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</si>
  <si>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</si>
  <si>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</si>
  <si>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</si>
  <si>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</si>
  <si>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</si>
  <si>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</si>
  <si>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</si>
  <si>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</si>
  <si>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</si>
  <si>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</si>
  <si>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</si>
  <si>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</si>
  <si>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</si>
  <si>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</si>
  <si>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</si>
  <si>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</si>
  <si>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</si>
  <si>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</si>
  <si>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</si>
  <si>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</si>
  <si>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</si>
  <si>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</si>
  <si>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</si>
  <si>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</si>
  <si>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</si>
  <si>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</si>
  <si>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</si>
  <si>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</si>
  <si>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</si>
  <si>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</si>
  <si>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</si>
  <si>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</si>
  <si>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</si>
  <si>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</si>
  <si>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</si>
  <si>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</si>
  <si>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</si>
  <si>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</si>
  <si>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</si>
  <si>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</si>
  <si>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</si>
  <si>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</si>
  <si>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</si>
  <si>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</si>
  <si>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</si>
  <si>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</si>
  <si>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</si>
  <si>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</si>
  <si>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</si>
  <si>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</si>
  <si>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</si>
  <si>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</si>
  <si>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</si>
  <si>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</si>
  <si>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</si>
  <si>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</si>
  <si>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</si>
  <si>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</si>
  <si>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</si>
  <si>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</si>
  <si>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</si>
  <si>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</si>
  <si>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</si>
  <si>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</si>
  <si>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</si>
  <si>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</si>
  <si>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</si>
  <si>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</si>
  <si>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</si>
  <si>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</si>
  <si>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</si>
  <si>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</si>
  <si>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</si>
  <si>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</si>
  <si>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</si>
  <si>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</si>
  <si>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</si>
  <si>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</si>
  <si>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</si>
  <si>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</si>
  <si>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</si>
  <si>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</si>
  <si>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</si>
  <si>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</si>
  <si>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</si>
  <si>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</si>
  <si>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</si>
  <si>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</si>
  <si>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</si>
  <si>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</si>
  <si>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</si>
  <si>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</si>
  <si>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</si>
  <si>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</si>
  <si>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</si>
  <si>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</si>
  <si>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</si>
  <si>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</si>
  <si>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</si>
  <si>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</si>
  <si>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</si>
  <si>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</si>
  <si>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</si>
  <si>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</si>
  <si>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</si>
  <si>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</si>
  <si>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</si>
  <si>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</si>
  <si>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</si>
  <si>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</si>
  <si>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</si>
  <si>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</si>
  <si>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</si>
  <si>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</si>
  <si>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</si>
  <si>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</si>
  <si>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</si>
  <si>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</si>
  <si>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</si>
  <si>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</si>
  <si>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</si>
  <si>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</si>
  <si>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</si>
  <si>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</si>
  <si>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</si>
  <si>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</si>
  <si>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</si>
  <si>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</si>
  <si>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</si>
  <si>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</si>
  <si>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</si>
  <si>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</si>
  <si>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</si>
  <si>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</si>
  <si>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</si>
  <si>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</si>
  <si>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</si>
  <si>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</si>
  <si>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</si>
  <si>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</si>
  <si>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</si>
  <si>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</si>
  <si>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</si>
  <si>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</si>
  <si>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</si>
  <si>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</si>
  <si>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</si>
  <si>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</si>
  <si>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</si>
  <si>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</si>
  <si>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</si>
  <si>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</si>
  <si>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</si>
  <si>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</si>
  <si>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</si>
  <si>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</si>
  <si>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</si>
  <si>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</si>
  <si>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</si>
  <si>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</si>
  <si>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</si>
  <si>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</si>
  <si>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</si>
  <si>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</si>
  <si>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</si>
  <si>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</si>
  <si>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</si>
  <si>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</si>
  <si>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</si>
  <si>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</si>
  <si>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</si>
  <si>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</si>
  <si>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</si>
  <si>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</si>
  <si>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</si>
  <si>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</si>
  <si>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</si>
  <si>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</si>
  <si>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</si>
  <si>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</si>
  <si>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</si>
  <si>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</si>
  <si>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</si>
  <si>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</si>
  <si>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</si>
  <si>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</si>
  <si>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</si>
  <si>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</si>
  <si>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</si>
  <si>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</si>
  <si>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</si>
  <si>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</si>
  <si>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</si>
  <si>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</si>
  <si>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</si>
  <si>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</si>
  <si>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</si>
  <si>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</si>
  <si>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</si>
  <si>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</si>
  <si>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</si>
  <si>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</si>
  <si>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</si>
  <si>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</si>
  <si>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</si>
  <si>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</si>
  <si>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</si>
  <si>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</si>
  <si>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</si>
  <si>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</si>
  <si>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</si>
  <si>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</si>
  <si>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</si>
  <si>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</si>
  <si>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</si>
  <si>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</si>
  <si>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</si>
  <si>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</si>
  <si>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</si>
  <si>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</si>
  <si>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</si>
  <si>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</si>
  <si>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</si>
  <si>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</si>
  <si>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</si>
  <si>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</si>
  <si>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</si>
  <si>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</si>
  <si>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</si>
  <si>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</si>
  <si>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</si>
  <si>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</si>
  <si>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</si>
  <si>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</si>
  <si>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</si>
  <si>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</si>
  <si>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</si>
  <si>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</si>
  <si>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</si>
  <si>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</si>
  <si>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</si>
  <si>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</si>
  <si>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</si>
  <si>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</si>
  <si>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</si>
  <si>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</si>
  <si>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</si>
  <si>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</si>
  <si>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</si>
  <si>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</si>
  <si>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</si>
  <si>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</si>
  <si>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</si>
  <si>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</si>
  <si>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</si>
  <si>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</si>
  <si>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</si>
  <si>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</si>
  <si>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</si>
  <si>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</si>
  <si>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</si>
  <si>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</si>
  <si>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</si>
  <si>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</si>
  <si>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</si>
  <si>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</si>
  <si>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</si>
  <si>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</si>
  <si>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</si>
  <si>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</si>
  <si>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</si>
  <si>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</si>
  <si>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</si>
  <si>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</si>
  <si>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</si>
  <si>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</si>
  <si>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</si>
  <si>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</si>
  <si>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</si>
  <si>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</si>
  <si>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</si>
  <si>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</si>
  <si>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</si>
  <si>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</si>
  <si>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</si>
  <si>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</si>
  <si>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</si>
  <si>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</si>
  <si>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</si>
  <si>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</si>
  <si>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</si>
  <si>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</si>
  <si>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</si>
  <si>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</si>
  <si>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</si>
  <si>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</si>
  <si>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</si>
  <si>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</si>
  <si>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</si>
  <si>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</si>
  <si>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</si>
  <si>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</si>
  <si>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</si>
  <si>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</si>
  <si>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</si>
  <si>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</si>
  <si>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</si>
  <si>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</si>
  <si>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</si>
  <si>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</si>
  <si>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</si>
  <si>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</si>
  <si>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</si>
  <si>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</si>
  <si>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</si>
  <si>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</si>
  <si>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</si>
  <si>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</si>
  <si>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</si>
  <si>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</si>
  <si>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</si>
  <si>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</si>
  <si>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</si>
  <si>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</si>
  <si>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</si>
  <si>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</si>
  <si>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</si>
  <si>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</si>
  <si>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</si>
  <si>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</si>
  <si>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</si>
  <si>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</si>
  <si>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</si>
  <si>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</si>
  <si>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</si>
  <si>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</si>
  <si>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</si>
  <si>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</si>
  <si>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</si>
  <si>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</si>
  <si>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</si>
  <si>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</si>
  <si>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</si>
  <si>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</si>
  <si>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</si>
  <si>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</si>
  <si>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</si>
  <si>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</si>
  <si>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</si>
  <si>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</si>
  <si>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</si>
  <si>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</si>
  <si>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</si>
  <si>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</si>
  <si>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</si>
  <si>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</si>
  <si>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</si>
  <si>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</si>
  <si>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</si>
  <si>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</si>
  <si>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</si>
  <si>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</si>
  <si>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</si>
  <si>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</si>
  <si>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</si>
  <si>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</si>
  <si>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</si>
  <si>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</si>
  <si>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</si>
  <si>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</si>
  <si>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</si>
  <si>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</si>
  <si>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</si>
  <si>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</si>
  <si>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</si>
  <si>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</si>
  <si>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</si>
  <si>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</si>
  <si>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</si>
  <si>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</si>
  <si>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</si>
  <si>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</si>
  <si>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</si>
  <si>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</si>
  <si>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</si>
  <si>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</si>
  <si>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</si>
  <si>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</si>
  <si>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</si>
  <si>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</si>
  <si>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</si>
  <si>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</si>
  <si>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</si>
  <si>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</si>
  <si>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</si>
  <si>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</si>
  <si>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</si>
  <si>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</si>
  <si>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</si>
  <si>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</si>
  <si>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</si>
  <si>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</si>
  <si>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</si>
  <si>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</si>
  <si>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</si>
  <si>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</si>
  <si>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</si>
  <si>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</si>
  <si>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</si>
  <si>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</si>
  <si>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</si>
  <si>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</si>
  <si>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</si>
  <si>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</si>
  <si>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</si>
  <si>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</si>
  <si>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</si>
  <si>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</si>
  <si>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</si>
  <si>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</si>
  <si>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</si>
  <si>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</si>
  <si>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</si>
  <si>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</si>
  <si>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</si>
  <si>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</si>
  <si>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</si>
  <si>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</si>
  <si>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</si>
  <si>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</si>
  <si>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</si>
  <si>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</si>
  <si>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</si>
  <si>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</si>
  <si>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</si>
  <si>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</si>
  <si>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</si>
  <si>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</si>
  <si>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</si>
  <si>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</si>
  <si>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</si>
  <si>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</si>
  <si>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</si>
  <si>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</si>
  <si>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</si>
  <si>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</si>
  <si>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</si>
  <si>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</si>
  <si>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</si>
  <si>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</si>
  <si>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</si>
  <si>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</si>
  <si>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</si>
  <si>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</si>
  <si>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</si>
  <si>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</si>
  <si>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</si>
  <si>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</si>
  <si>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</si>
  <si>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</si>
  <si>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</si>
  <si>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</si>
  <si>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</si>
  <si>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</si>
  <si>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</si>
  <si>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</si>
  <si>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</si>
  <si>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</si>
  <si>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</si>
  <si>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</si>
  <si>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</si>
  <si>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</si>
  <si>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</si>
  <si>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</si>
  <si>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</si>
  <si>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</si>
  <si>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</si>
  <si>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</si>
  <si>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</si>
  <si>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</si>
  <si>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</si>
  <si>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</si>
  <si>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</si>
  <si>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</si>
  <si>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</si>
  <si>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</si>
  <si>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</si>
  <si>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</si>
  <si>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</si>
  <si>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</si>
  <si>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</si>
  <si>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</si>
  <si>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</si>
  <si>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</si>
  <si>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</si>
  <si>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</si>
  <si>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</si>
  <si>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</si>
  <si>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</si>
  <si>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</si>
  <si>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</si>
  <si>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</si>
  <si>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</si>
  <si>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</si>
  <si>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</si>
  <si>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</si>
  <si>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</si>
  <si>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</si>
  <si>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</si>
  <si>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</si>
  <si>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</si>
  <si>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</si>
  <si>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</si>
  <si>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</si>
  <si>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</si>
  <si>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</si>
  <si>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</si>
  <si>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</si>
  <si>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</si>
  <si>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</si>
  <si>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</si>
  <si>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Call Count</t>
  </si>
  <si>
    <t>Total Amount</t>
  </si>
  <si>
    <t>Total Duration</t>
  </si>
  <si>
    <t>Avg Rating</t>
  </si>
  <si>
    <t>5* Calls</t>
  </si>
  <si>
    <t>=</t>
  </si>
  <si>
    <t>Sunday</t>
  </si>
  <si>
    <t>Monday</t>
  </si>
  <si>
    <t>Tuesday</t>
  </si>
  <si>
    <t>Wednesday</t>
  </si>
  <si>
    <t>Thursday</t>
  </si>
  <si>
    <t>Friday</t>
  </si>
  <si>
    <t>Saturday</t>
  </si>
  <si>
    <t>Row Labels</t>
  </si>
  <si>
    <t>Grand Total</t>
  </si>
  <si>
    <t>Jan</t>
  </si>
  <si>
    <t>Feb</t>
  </si>
  <si>
    <t>Mar</t>
  </si>
  <si>
    <t>Apr</t>
  </si>
  <si>
    <t>May</t>
  </si>
  <si>
    <t>Jun</t>
  </si>
  <si>
    <t>Jul</t>
  </si>
  <si>
    <t>Aug</t>
  </si>
  <si>
    <t>Sep</t>
  </si>
  <si>
    <t>Oct</t>
  </si>
  <si>
    <t>Nov</t>
  </si>
  <si>
    <t>Dec</t>
  </si>
  <si>
    <t>Call Count2</t>
  </si>
  <si>
    <t>Amount</t>
  </si>
  <si>
    <t>Rep</t>
  </si>
  <si>
    <t>Calls</t>
  </si>
  <si>
    <t>Sel.Calls</t>
  </si>
  <si>
    <t>Sel.Amount</t>
  </si>
  <si>
    <t>s rep</t>
  </si>
  <si>
    <t>Column Labels</t>
  </si>
  <si>
    <t>TOTAL</t>
  </si>
  <si>
    <t>% of Calls</t>
  </si>
  <si>
    <t>Call Rank</t>
  </si>
  <si>
    <t>Amount Rank</t>
  </si>
  <si>
    <t>for Customer=</t>
  </si>
  <si>
    <t>Total Number of Calls</t>
  </si>
  <si>
    <t>Details of Customer</t>
  </si>
  <si>
    <t>For Slicer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</si>
</sst>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quot;₹&quot;\ #,##0;#,##0\ \-&quot;₹&quot;;&quot;₹&quot;\ #,##0"/>
    <numFmt numFmtId="166" formatCode="0.0"/>
    <numFmt numFmtId="167" formatCode="&quot;₹&quot;\ #,###.0,&quot;k&quot;"/>
    <numFmt numFmtId="168" formatCode="&quot;₹&quot;\ #,##0"/>
    <numFmt numFmtId="169" formatCode="&quot;₹&quot;\ #,##0;#,##0\ \-&quot;₹&quot;;&quot;₹&quot;\ #,##0"/>
  </numFmts>
  <fonts count="13"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1"/>
      <name val="Arial"/>
      <family val="2"/>
      <scheme val="minor"/>
    </font>
    <font>
      <sz val="10"/>
      <color theme="1"/>
      <name val="Arial"/>
      <family val="2"/>
      <scheme val="minor"/>
    </font>
    <font>
      <b/>
      <sz val="10"/>
      <color theme="1"/>
      <name val="Arial"/>
      <family val="2"/>
      <scheme val="minor"/>
    </font>
    <font>
      <sz val="11"/>
      <color theme="1" tint="0.34998626667073579"/>
      <name val="Arial"/>
      <family val="2"/>
      <scheme val="minor"/>
    </font>
    <font>
      <sz val="48"/>
      <color theme="1"/>
      <name val="Arial"/>
      <family val="2"/>
      <scheme val="minor"/>
    </font>
    <font>
      <b/>
      <sz val="12"/>
      <color theme="1"/>
      <name val="Arial"/>
      <family val="2"/>
      <scheme val="minor"/>
    </font>
    <font>
      <b/>
      <sz val="14"/>
      <color theme="1"/>
      <name val="Arial"/>
      <family val="2"/>
      <scheme val="minor"/>
    </font>
    <font>
      <b/>
      <sz val="28"/>
      <color theme="1"/>
      <name val="Arial"/>
      <family val="2"/>
      <scheme val="minor"/>
    </font>
    <font>
      <b/>
      <sz val="13"/>
      <color theme="1"/>
      <name val="Arial"/>
      <family val="2"/>
      <scheme val="minor"/>
    </font>
  </fonts>
  <fills count="13">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FF6600"/>
        <bgColor indexed="64"/>
      </patternFill>
    </fill>
    <fill>
      <patternFill patternType="solid">
        <fgColor rgb="FFFFC000"/>
        <bgColor indexed="64"/>
      </patternFill>
    </fill>
    <fill>
      <patternFill patternType="solid">
        <fgColor rgb="FF009EDE"/>
        <bgColor indexed="64"/>
      </patternFill>
    </fill>
    <fill>
      <patternFill patternType="solid">
        <fgColor rgb="FF7CEB99"/>
        <bgColor indexed="64"/>
      </patternFill>
    </fill>
    <fill>
      <patternFill patternType="solid">
        <fgColor rgb="FFFF0000"/>
        <bgColor indexed="64"/>
      </patternFill>
    </fill>
    <fill>
      <patternFill patternType="solid">
        <fgColor theme="5"/>
        <bgColor indexed="64"/>
      </patternFill>
    </fill>
    <fill>
      <patternFill patternType="solid">
        <fgColor rgb="FFFFFF66"/>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theme="1" tint="0.34998626667073579"/>
      </left>
      <right/>
      <top style="thin">
        <color theme="1" tint="0.34998626667073579"/>
      </top>
      <bottom/>
      <diagonal/>
    </border>
    <border>
      <left/>
      <right/>
      <top style="thin">
        <color theme="1" tint="0.34998626667073579"/>
      </top>
      <bottom/>
      <diagonal/>
    </border>
    <border>
      <left/>
      <right style="thin">
        <color theme="1" tint="0.34998626667073579"/>
      </right>
      <top style="thin">
        <color theme="1" tint="0.34998626667073579"/>
      </top>
      <bottom/>
      <diagonal/>
    </border>
    <border>
      <left style="thin">
        <color theme="1" tint="0.34998626667073579"/>
      </left>
      <right/>
      <top/>
      <bottom/>
      <diagonal/>
    </border>
    <border>
      <left/>
      <right style="thin">
        <color theme="1" tint="0.34998626667073579"/>
      </right>
      <top/>
      <bottom/>
      <diagonal/>
    </border>
    <border>
      <left/>
      <right/>
      <top/>
      <bottom style="thin">
        <color theme="1" tint="0.34998626667073579"/>
      </bottom>
      <diagonal/>
    </border>
    <border>
      <left/>
      <right style="thin">
        <color theme="1" tint="0.34998626667073579"/>
      </right>
      <top/>
      <bottom style="thin">
        <color theme="1" tint="0.34998626667073579"/>
      </bottom>
      <diagonal/>
    </border>
    <border>
      <left style="thin">
        <color indexed="64"/>
      </left>
      <right/>
      <top/>
      <bottom/>
      <diagonal/>
    </border>
    <border>
      <left/>
      <right style="thin">
        <color indexed="64"/>
      </right>
      <top/>
      <bottom/>
      <diagonal/>
    </border>
    <border>
      <left/>
      <right/>
      <top style="thin">
        <color indexed="64"/>
      </top>
      <bottom/>
      <diagonal/>
    </border>
  </borders>
  <cellStyleXfs count="2">
    <xf numFmtId="0" fontId="0" fillId="0" borderId="0"/>
    <xf numFmtId="9" fontId="4" fillId="0" borderId="0" applyFont="0" applyFill="0" applyBorder="0" applyAlignment="0" applyProtection="0"/>
  </cellStyleXfs>
  <cellXfs count="80">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4" borderId="19" xfId="0" applyFill="1" applyBorder="1"/>
    <xf numFmtId="0" fontId="0" fillId="4" borderId="20" xfId="0" applyFill="1" applyBorder="1"/>
    <xf numFmtId="0" fontId="0" fillId="4" borderId="21" xfId="0" applyFill="1" applyBorder="1"/>
    <xf numFmtId="0" fontId="5" fillId="4" borderId="22" xfId="0" applyFont="1" applyFill="1" applyBorder="1"/>
    <xf numFmtId="0" fontId="5" fillId="4" borderId="0" xfId="0" applyFont="1" applyFill="1"/>
    <xf numFmtId="0" fontId="5" fillId="4" borderId="23" xfId="0" applyFont="1" applyFill="1" applyBorder="1"/>
    <xf numFmtId="0" fontId="5" fillId="4" borderId="22" xfId="0" applyFont="1" applyFill="1" applyBorder="1" applyAlignment="1">
      <alignment horizontal="center" vertical="center"/>
    </xf>
    <xf numFmtId="168" fontId="6" fillId="4" borderId="0" xfId="0" applyNumberFormat="1" applyFont="1" applyFill="1"/>
    <xf numFmtId="168" fontId="5" fillId="4" borderId="23" xfId="0" applyNumberFormat="1" applyFont="1" applyFill="1" applyBorder="1"/>
    <xf numFmtId="168" fontId="6" fillId="4" borderId="24" xfId="0" applyNumberFormat="1" applyFont="1" applyFill="1" applyBorder="1"/>
    <xf numFmtId="168" fontId="5" fillId="4" borderId="25" xfId="0" applyNumberFormat="1" applyFont="1" applyFill="1" applyBorder="1"/>
    <xf numFmtId="0" fontId="7" fillId="3" borderId="0" xfId="0" applyFont="1" applyFill="1"/>
    <xf numFmtId="0" fontId="5" fillId="4" borderId="0" xfId="0" applyFont="1" applyFill="1" applyAlignment="1">
      <alignment horizontal="center" vertical="center"/>
    </xf>
    <xf numFmtId="0" fontId="5" fillId="4" borderId="24" xfId="0" applyFont="1" applyFill="1" applyBorder="1" applyAlignment="1">
      <alignment horizontal="center" vertical="center"/>
    </xf>
    <xf numFmtId="0" fontId="9" fillId="0" borderId="0" xfId="0" applyFont="1"/>
    <xf numFmtId="3" fontId="9" fillId="0" borderId="0" xfId="0" applyNumberFormat="1" applyFont="1"/>
    <xf numFmtId="165" fontId="9" fillId="0" borderId="0" xfId="0" applyNumberFormat="1" applyFont="1"/>
    <xf numFmtId="0" fontId="9" fillId="0" borderId="10" xfId="0" applyFont="1" applyBorder="1"/>
    <xf numFmtId="0" fontId="9" fillId="0" borderId="11" xfId="0" applyFont="1" applyBorder="1"/>
    <xf numFmtId="0" fontId="9" fillId="0" borderId="12" xfId="0" applyFont="1" applyBorder="1"/>
    <xf numFmtId="0" fontId="9" fillId="0" borderId="13" xfId="0" applyFont="1" applyBorder="1"/>
    <xf numFmtId="0" fontId="9" fillId="0" borderId="14" xfId="0" applyFont="1" applyBorder="1"/>
    <xf numFmtId="0" fontId="9" fillId="0" borderId="15" xfId="0" applyFont="1" applyBorder="1"/>
    <xf numFmtId="0" fontId="9" fillId="0" borderId="16" xfId="0" applyFont="1" applyBorder="1"/>
    <xf numFmtId="0" fontId="9" fillId="0" borderId="17" xfId="0" applyFont="1" applyBorder="1"/>
    <xf numFmtId="0" fontId="9" fillId="0" borderId="18" xfId="0" applyFont="1" applyBorder="1"/>
    <xf numFmtId="0" fontId="9" fillId="0" borderId="0" xfId="0" pivotButton="1" applyFont="1"/>
    <xf numFmtId="0" fontId="9" fillId="0" borderId="0" xfId="0" applyFont="1" applyAlignment="1">
      <alignment horizontal="left"/>
    </xf>
    <xf numFmtId="0" fontId="9" fillId="0" borderId="0" xfId="0" applyFont="1" applyAlignment="1">
      <alignment horizontal="left" indent="1"/>
    </xf>
    <xf numFmtId="0" fontId="0" fillId="2" borderId="26" xfId="0" applyFill="1" applyBorder="1"/>
    <xf numFmtId="0" fontId="0" fillId="2" borderId="27" xfId="0" applyFill="1" applyBorder="1"/>
    <xf numFmtId="0" fontId="0" fillId="2" borderId="9" xfId="0" applyFill="1" applyBorder="1"/>
    <xf numFmtId="0" fontId="0" fillId="2" borderId="7" xfId="0" applyFill="1" applyBorder="1"/>
    <xf numFmtId="0" fontId="0" fillId="2" borderId="6" xfId="0" applyFill="1" applyBorder="1" applyAlignment="1">
      <alignment vertical="center"/>
    </xf>
    <xf numFmtId="0" fontId="0" fillId="2" borderId="4" xfId="0" applyFill="1" applyBorder="1" applyAlignment="1">
      <alignment vertical="center"/>
    </xf>
    <xf numFmtId="0" fontId="9" fillId="5" borderId="0" xfId="0" applyFont="1" applyFill="1"/>
    <xf numFmtId="9" fontId="9" fillId="5" borderId="0" xfId="1" applyFont="1" applyFill="1"/>
    <xf numFmtId="0" fontId="11" fillId="7" borderId="0" xfId="0" applyFont="1" applyFill="1"/>
    <xf numFmtId="0" fontId="9" fillId="8" borderId="0" xfId="0" applyFont="1" applyFill="1"/>
    <xf numFmtId="0" fontId="9" fillId="9" borderId="0" xfId="0" applyFont="1" applyFill="1"/>
    <xf numFmtId="0" fontId="9" fillId="10" borderId="0" xfId="0" applyFont="1" applyFill="1"/>
    <xf numFmtId="0" fontId="9" fillId="11" borderId="0" xfId="0" applyFont="1" applyFill="1"/>
    <xf numFmtId="167" fontId="9" fillId="11" borderId="0" xfId="0" applyNumberFormat="1" applyFont="1" applyFill="1"/>
    <xf numFmtId="0" fontId="9" fillId="12" borderId="0" xfId="0" applyFont="1" applyFill="1" applyAlignment="1">
      <alignment horizontal="left"/>
    </xf>
    <xf numFmtId="3" fontId="9" fillId="5" borderId="0" xfId="0" applyNumberFormat="1" applyFont="1" applyFill="1"/>
    <xf numFmtId="165" fontId="9" fillId="5" borderId="0" xfId="0" applyNumberFormat="1" applyFont="1" applyFill="1"/>
    <xf numFmtId="166" fontId="9" fillId="5" borderId="0" xfId="0" applyNumberFormat="1" applyFont="1" applyFill="1"/>
    <xf numFmtId="0" fontId="9" fillId="10" borderId="0" xfId="0" applyFont="1" applyFill="1" applyAlignment="1">
      <alignment horizontal="center" vertical="center"/>
    </xf>
    <xf numFmtId="0" fontId="9" fillId="10" borderId="0" xfId="0" applyFont="1" applyFill="1" applyAlignment="1">
      <alignment horizontal="center"/>
    </xf>
    <xf numFmtId="0" fontId="9" fillId="10" borderId="0" xfId="0" applyFont="1" applyFill="1" applyAlignment="1">
      <alignment horizontal="center" vertical="center"/>
    </xf>
    <xf numFmtId="0" fontId="0" fillId="2" borderId="28" xfId="0" applyFill="1" applyBorder="1" applyAlignment="1">
      <alignment horizontal="center"/>
    </xf>
    <xf numFmtId="0" fontId="0" fillId="2" borderId="0" xfId="0" applyFill="1" applyAlignment="1">
      <alignment horizontal="center"/>
    </xf>
    <xf numFmtId="0" fontId="0" fillId="3" borderId="0" xfId="0" applyFill="1" applyAlignment="1">
      <alignment horizontal="center"/>
    </xf>
    <xf numFmtId="0" fontId="10" fillId="2" borderId="26" xfId="0" applyFont="1" applyFill="1" applyBorder="1" applyAlignment="1">
      <alignment horizontal="center"/>
    </xf>
    <xf numFmtId="0" fontId="10" fillId="2" borderId="27" xfId="0" applyFont="1" applyFill="1" applyBorder="1" applyAlignment="1">
      <alignment horizontal="center"/>
    </xf>
    <xf numFmtId="0" fontId="8" fillId="6" borderId="1" xfId="0" applyFont="1" applyFill="1" applyBorder="1" applyAlignment="1">
      <alignment horizontal="center"/>
    </xf>
    <xf numFmtId="0" fontId="12" fillId="2" borderId="26" xfId="0" applyFont="1" applyFill="1" applyBorder="1" applyAlignment="1">
      <alignment horizontal="center" vertical="center"/>
    </xf>
    <xf numFmtId="0" fontId="12" fillId="2" borderId="27" xfId="0" applyFont="1" applyFill="1" applyBorder="1" applyAlignment="1">
      <alignment horizontal="center" vertical="center"/>
    </xf>
    <xf numFmtId="169" fontId="9" fillId="5" borderId="0" xfId="0" applyNumberFormat="1" applyFont="1" applyFill="1"/>
  </cellXfs>
  <cellStyles count="2">
    <cellStyle name="Normal" xfId="0" builtinId="0"/>
    <cellStyle name="Percent" xfId="1" builtinId="5"/>
  </cellStyles>
  <dxfs count="663">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sz val="12"/>
      </font>
    </dxf>
    <dxf>
      <font>
        <sz val="12"/>
      </font>
    </dxf>
    <dxf>
      <font>
        <sz val="12"/>
      </font>
    </dxf>
    <dxf>
      <fill>
        <patternFill patternType="solid">
          <bgColor rgb="FF990099"/>
        </patternFill>
      </fill>
    </dxf>
    <dxf>
      <fill>
        <patternFill>
          <bgColor rgb="FFFFFF66"/>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sz val="12"/>
      </font>
    </dxf>
    <dxf>
      <font>
        <b/>
      </font>
    </dxf>
    <dxf>
      <font>
        <b/>
      </font>
    </dxf>
    <dxf>
      <font>
        <b/>
      </font>
    </dxf>
    <dxf>
      <font>
        <sz val="12"/>
      </font>
    </dxf>
    <dxf>
      <font>
        <sz val="12"/>
      </font>
    </dxf>
    <dxf>
      <font>
        <sz val="12"/>
      </font>
    </dxf>
    <dxf>
      <fill>
        <patternFill patternType="solid">
          <bgColor rgb="FFFFFF00"/>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sz val="12"/>
      </font>
    </dxf>
    <dxf>
      <font>
        <sz val="12"/>
      </font>
    </dxf>
    <dxf>
      <font>
        <sz val="12"/>
      </font>
    </dxf>
    <dxf>
      <fill>
        <patternFill patternType="solid">
          <bgColor rgb="FF990099"/>
        </patternFill>
      </fill>
    </dxf>
    <dxf>
      <fill>
        <patternFill>
          <bgColor rgb="FFFFFF66"/>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sz val="12"/>
      </font>
    </dxf>
    <dxf>
      <font>
        <b/>
      </font>
    </dxf>
    <dxf>
      <font>
        <b/>
      </font>
    </dxf>
    <dxf>
      <font>
        <b/>
      </font>
    </dxf>
    <dxf>
      <font>
        <sz val="12"/>
      </font>
    </dxf>
    <dxf>
      <font>
        <sz val="12"/>
      </font>
    </dxf>
    <dxf>
      <font>
        <sz val="12"/>
      </font>
    </dxf>
    <dxf>
      <fill>
        <patternFill patternType="solid">
          <bgColor rgb="FFFFFF00"/>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sz val="12"/>
      </font>
    </dxf>
    <dxf>
      <font>
        <sz val="12"/>
      </font>
    </dxf>
    <dxf>
      <font>
        <sz val="12"/>
      </font>
    </dxf>
    <dxf>
      <fill>
        <patternFill patternType="solid">
          <bgColor rgb="FF990099"/>
        </patternFill>
      </fill>
    </dxf>
    <dxf>
      <fill>
        <patternFill>
          <bgColor rgb="FFFFFF66"/>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sz val="12"/>
      </font>
    </dxf>
    <dxf>
      <font>
        <b/>
      </font>
    </dxf>
    <dxf>
      <font>
        <b/>
      </font>
    </dxf>
    <dxf>
      <font>
        <b/>
      </font>
    </dxf>
    <dxf>
      <font>
        <sz val="12"/>
      </font>
    </dxf>
    <dxf>
      <font>
        <sz val="12"/>
      </font>
    </dxf>
    <dxf>
      <font>
        <sz val="12"/>
      </font>
    </dxf>
    <dxf>
      <fill>
        <patternFill patternType="solid">
          <bgColor rgb="FFFFFF00"/>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sz val="12"/>
      </font>
    </dxf>
    <dxf>
      <font>
        <sz val="12"/>
      </font>
    </dxf>
    <dxf>
      <font>
        <sz val="12"/>
      </font>
    </dxf>
    <dxf>
      <fill>
        <patternFill patternType="solid">
          <bgColor rgb="FF990099"/>
        </patternFill>
      </fill>
    </dxf>
    <dxf>
      <fill>
        <patternFill>
          <bgColor rgb="FFFFFF66"/>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sz val="12"/>
      </font>
    </dxf>
    <dxf>
      <font>
        <b/>
      </font>
    </dxf>
    <dxf>
      <font>
        <b/>
      </font>
    </dxf>
    <dxf>
      <font>
        <b/>
      </font>
    </dxf>
    <dxf>
      <font>
        <sz val="12"/>
      </font>
    </dxf>
    <dxf>
      <font>
        <sz val="12"/>
      </font>
    </dxf>
    <dxf>
      <font>
        <sz val="12"/>
      </font>
    </dxf>
    <dxf>
      <fill>
        <patternFill patternType="solid">
          <bgColor rgb="FFFFFF00"/>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sz val="12"/>
      </font>
    </dxf>
    <dxf>
      <font>
        <sz val="12"/>
      </font>
    </dxf>
    <dxf>
      <font>
        <sz val="12"/>
      </font>
    </dxf>
    <dxf>
      <fill>
        <patternFill patternType="solid">
          <bgColor rgb="FF990099"/>
        </patternFill>
      </fill>
    </dxf>
    <dxf>
      <fill>
        <patternFill>
          <bgColor rgb="FFFFFF66"/>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sz val="12"/>
      </font>
    </dxf>
    <dxf>
      <font>
        <b/>
      </font>
    </dxf>
    <dxf>
      <font>
        <b/>
      </font>
    </dxf>
    <dxf>
      <font>
        <b/>
      </font>
    </dxf>
    <dxf>
      <font>
        <sz val="12"/>
      </font>
    </dxf>
    <dxf>
      <font>
        <sz val="12"/>
      </font>
    </dxf>
    <dxf>
      <font>
        <sz val="12"/>
      </font>
    </dxf>
    <dxf>
      <fill>
        <patternFill patternType="solid">
          <bgColor rgb="FFFFFF00"/>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sz val="12"/>
      </font>
    </dxf>
    <dxf>
      <font>
        <sz val="12"/>
      </font>
    </dxf>
    <dxf>
      <font>
        <sz val="12"/>
      </font>
    </dxf>
    <dxf>
      <fill>
        <patternFill patternType="solid">
          <bgColor rgb="FF990099"/>
        </patternFill>
      </fill>
    </dxf>
    <dxf>
      <fill>
        <patternFill>
          <bgColor rgb="FFFFFF66"/>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sz val="12"/>
      </font>
    </dxf>
    <dxf>
      <font>
        <b/>
      </font>
    </dxf>
    <dxf>
      <font>
        <b/>
      </font>
    </dxf>
    <dxf>
      <font>
        <b/>
      </font>
    </dxf>
    <dxf>
      <font>
        <sz val="12"/>
      </font>
    </dxf>
    <dxf>
      <font>
        <sz val="12"/>
      </font>
    </dxf>
    <dxf>
      <font>
        <sz val="12"/>
      </font>
    </dxf>
    <dxf>
      <fill>
        <patternFill patternType="solid">
          <bgColor rgb="FFFFFF00"/>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sz val="12"/>
      </font>
    </dxf>
    <dxf>
      <font>
        <sz val="12"/>
      </font>
    </dxf>
    <dxf>
      <font>
        <sz val="12"/>
      </font>
    </dxf>
    <dxf>
      <fill>
        <patternFill patternType="solid">
          <bgColor rgb="FF990099"/>
        </patternFill>
      </fill>
    </dxf>
    <dxf>
      <fill>
        <patternFill>
          <bgColor rgb="FFFFFF66"/>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sz val="12"/>
      </font>
    </dxf>
    <dxf>
      <font>
        <b/>
      </font>
    </dxf>
    <dxf>
      <font>
        <b/>
      </font>
    </dxf>
    <dxf>
      <font>
        <b/>
      </font>
    </dxf>
    <dxf>
      <font>
        <sz val="12"/>
      </font>
    </dxf>
    <dxf>
      <font>
        <sz val="12"/>
      </font>
    </dxf>
    <dxf>
      <font>
        <sz val="12"/>
      </font>
    </dxf>
    <dxf>
      <fill>
        <patternFill patternType="solid">
          <bgColor rgb="FFFFFF00"/>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sz val="12"/>
      </font>
    </dxf>
    <dxf>
      <font>
        <sz val="12"/>
      </font>
    </dxf>
    <dxf>
      <font>
        <sz val="12"/>
      </font>
    </dxf>
    <dxf>
      <fill>
        <patternFill patternType="solid">
          <bgColor rgb="FF990099"/>
        </patternFill>
      </fill>
    </dxf>
    <dxf>
      <fill>
        <patternFill>
          <bgColor rgb="FFFFFF66"/>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sz val="12"/>
      </font>
    </dxf>
    <dxf>
      <font>
        <b/>
      </font>
    </dxf>
    <dxf>
      <font>
        <b/>
      </font>
    </dxf>
    <dxf>
      <font>
        <b/>
      </font>
    </dxf>
    <dxf>
      <font>
        <sz val="12"/>
      </font>
    </dxf>
    <dxf>
      <font>
        <sz val="12"/>
      </font>
    </dxf>
    <dxf>
      <font>
        <sz val="12"/>
      </font>
    </dxf>
    <dxf>
      <fill>
        <patternFill patternType="solid">
          <bgColor rgb="FFFFFF00"/>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sz val="12"/>
      </font>
    </dxf>
    <dxf>
      <font>
        <sz val="12"/>
      </font>
    </dxf>
    <dxf>
      <font>
        <sz val="12"/>
      </font>
    </dxf>
    <dxf>
      <fill>
        <patternFill patternType="solid">
          <bgColor rgb="FF990099"/>
        </patternFill>
      </fill>
    </dxf>
    <dxf>
      <fill>
        <patternFill>
          <bgColor rgb="FFFFFF66"/>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sz val="12"/>
      </font>
    </dxf>
    <dxf>
      <font>
        <b/>
      </font>
    </dxf>
    <dxf>
      <font>
        <b/>
      </font>
    </dxf>
    <dxf>
      <font>
        <b/>
      </font>
    </dxf>
    <dxf>
      <font>
        <sz val="12"/>
      </font>
    </dxf>
    <dxf>
      <font>
        <sz val="12"/>
      </font>
    </dxf>
    <dxf>
      <font>
        <sz val="12"/>
      </font>
    </dxf>
    <dxf>
      <fill>
        <patternFill patternType="solid">
          <bgColor rgb="FFFFFF00"/>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sz val="12"/>
      </font>
    </dxf>
    <dxf>
      <font>
        <sz val="12"/>
      </font>
    </dxf>
    <dxf>
      <font>
        <sz val="12"/>
      </font>
    </dxf>
    <dxf>
      <fill>
        <patternFill patternType="solid">
          <bgColor rgb="FF990099"/>
        </patternFill>
      </fill>
    </dxf>
    <dxf>
      <fill>
        <patternFill>
          <bgColor rgb="FFFFFF66"/>
        </patternFill>
      </fill>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sz val="12"/>
      </font>
    </dxf>
    <dxf>
      <font>
        <b/>
      </font>
    </dxf>
    <dxf>
      <font>
        <b/>
      </font>
    </dxf>
    <dxf>
      <font>
        <b/>
      </font>
    </dxf>
    <dxf>
      <font>
        <sz val="12"/>
      </font>
    </dxf>
    <dxf>
      <font>
        <sz val="12"/>
      </font>
    </dxf>
    <dxf>
      <font>
        <sz val="12"/>
      </font>
    </dxf>
    <dxf>
      <fill>
        <patternFill patternType="solid">
          <bgColor rgb="FFFFFF00"/>
        </patternFill>
      </fill>
    </dxf>
    <dxf>
      <fill>
        <patternFill>
          <bgColor theme="5" tint="0.39994506668294322"/>
        </patternFill>
      </fill>
      <border>
        <left style="thin">
          <color theme="1" tint="0.24994659260841701"/>
        </left>
        <right style="thin">
          <color theme="1" tint="0.24994659260841701"/>
        </right>
        <vertical/>
        <horizontal/>
      </border>
    </dxf>
    <dxf>
      <fill>
        <patternFill>
          <bgColor rgb="FFFFFF00"/>
        </patternFill>
      </fill>
      <border>
        <left style="thin">
          <color theme="1"/>
        </left>
        <right style="thin">
          <color theme="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b/>
      </font>
    </dxf>
    <dxf>
      <font>
        <b/>
      </font>
    </dxf>
    <dxf>
      <font>
        <b/>
      </font>
    </dxf>
    <dxf>
      <font>
        <b/>
      </font>
    </dxf>
    <dxf>
      <font>
        <b/>
      </font>
    </dxf>
    <dxf>
      <font>
        <b/>
      </font>
    </dxf>
    <dxf>
      <font>
        <b/>
      </font>
    </dxf>
    <dxf>
      <font>
        <b/>
      </font>
    </dxf>
    <dxf>
      <font>
        <b/>
      </font>
    </dxf>
    <dxf>
      <font>
        <b/>
      </font>
    </dxf>
    <dxf>
      <font>
        <b/>
      </font>
    </dxf>
    <dxf>
      <font>
        <b/>
      </font>
    </dxf>
    <dxf>
      <fill>
        <patternFill>
          <bgColor rgb="FFFFFF66"/>
        </patternFill>
      </fill>
    </dxf>
    <dxf>
      <fill>
        <patternFill patternType="solid">
          <bgColor rgb="FF990099"/>
        </patternFill>
      </fill>
    </dxf>
    <dxf>
      <font>
        <sz val="12"/>
      </font>
    </dxf>
    <dxf>
      <font>
        <sz val="12"/>
      </font>
    </dxf>
    <dxf>
      <font>
        <sz val="12"/>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b/>
      </font>
    </dxf>
    <dxf>
      <font>
        <b/>
      </font>
    </dxf>
    <dxf>
      <font>
        <b/>
      </font>
    </dxf>
    <dxf>
      <fill>
        <patternFill patternType="solid">
          <bgColor rgb="FFFFFF00"/>
        </patternFill>
      </fill>
    </dxf>
    <dxf>
      <font>
        <sz val="12"/>
      </font>
    </dxf>
    <dxf>
      <font>
        <sz val="12"/>
      </font>
    </dxf>
    <dxf>
      <font>
        <sz val="12"/>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b/>
      </font>
    </dxf>
    <dxf>
      <font>
        <b/>
      </font>
    </dxf>
    <dxf>
      <font>
        <b/>
      </font>
    </dxf>
    <dxf>
      <font>
        <b/>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b/>
      </font>
    </dxf>
    <dxf>
      <font>
        <b/>
      </font>
    </dxf>
    <dxf>
      <font>
        <b/>
      </font>
    </dxf>
    <dxf>
      <font>
        <b/>
      </font>
    </dxf>
    <dxf>
      <font>
        <b/>
      </font>
    </dxf>
    <dxf>
      <font>
        <b/>
      </font>
    </dxf>
    <dxf>
      <font>
        <sz val="12"/>
      </font>
    </dxf>
    <dxf>
      <font>
        <b/>
      </font>
    </dxf>
    <dxf>
      <fill>
        <patternFill patternType="solid">
          <bgColor rgb="FFFFFF00"/>
        </patternFill>
      </fill>
    </dxf>
    <dxf>
      <font>
        <sz val="12"/>
      </font>
    </dxf>
    <dxf>
      <font>
        <sz val="12"/>
      </font>
    </dxf>
    <dxf>
      <font>
        <sz val="12"/>
      </font>
    </dxf>
    <dxf>
      <font>
        <b/>
      </font>
    </dxf>
    <dxf>
      <font>
        <b/>
      </font>
    </dxf>
    <dxf>
      <font>
        <b/>
      </font>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662"/>
    </tableStyle>
  </tableStyles>
  <colors>
    <mruColors>
      <color rgb="FFFFFF66"/>
      <color rgb="FF990099"/>
      <color rgb="FF009EDE"/>
      <color rgb="FFFF6600"/>
      <color rgb="FFFF9900"/>
      <color rgb="FF590000"/>
      <color rgb="FFFFDE5F"/>
      <color rgb="FFCC00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07.sample-data-excel-portfolio-project123454567.xlsx]PIVOTS!Weeday Trend</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9900"/>
          </a:solidFill>
          <a:ln>
            <a:noFill/>
          </a:ln>
          <a:effectLst>
            <a:outerShdw blurRad="50800" dist="50800" dir="5400000" sx="1000" sy="1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211349121432018"/>
          <c:y val="7.7624656711588372E-2"/>
          <c:w val="0.58212524626755191"/>
          <c:h val="0.89878333422454626"/>
        </c:manualLayout>
      </c:layout>
      <c:barChart>
        <c:barDir val="bar"/>
        <c:grouping val="clustered"/>
        <c:varyColors val="0"/>
        <c:ser>
          <c:idx val="0"/>
          <c:order val="0"/>
          <c:tx>
            <c:strRef>
              <c:f>PIVOTS!$H$46</c:f>
              <c:strCache>
                <c:ptCount val="1"/>
                <c:pt idx="0">
                  <c:v>Total</c:v>
                </c:pt>
              </c:strCache>
            </c:strRef>
          </c:tx>
          <c:spPr>
            <a:solidFill>
              <a:srgbClr val="FF9900"/>
            </a:solidFill>
            <a:ln>
              <a:noFill/>
            </a:ln>
            <a:effectLst>
              <a:outerShdw blurRad="50800" dist="50800" dir="5400000" sx="1000" sy="1000" algn="ctr" rotWithShape="0">
                <a:srgbClr val="000000">
                  <a:alpha val="43137"/>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PIVOTS!$G$47:$G$54</c:f>
              <c:strCache>
                <c:ptCount val="7"/>
                <c:pt idx="0">
                  <c:v>Saturday</c:v>
                </c:pt>
                <c:pt idx="1">
                  <c:v>Friday</c:v>
                </c:pt>
                <c:pt idx="2">
                  <c:v>Thursday</c:v>
                </c:pt>
                <c:pt idx="3">
                  <c:v>Wednesday</c:v>
                </c:pt>
                <c:pt idx="4">
                  <c:v>Tuesday</c:v>
                </c:pt>
                <c:pt idx="5">
                  <c:v>Monday</c:v>
                </c:pt>
                <c:pt idx="6">
                  <c:v>Sunday</c:v>
                </c:pt>
              </c:strCache>
            </c:strRef>
          </c:cat>
          <c:val>
            <c:numRef>
              <c:f>PIVOTS!$H$47:$H$54</c:f>
              <c:numCache>
                <c:formatCode>#,##0</c:formatCode>
                <c:ptCount val="7"/>
                <c:pt idx="0">
                  <c:v>38</c:v>
                </c:pt>
                <c:pt idx="1">
                  <c:v>32</c:v>
                </c:pt>
                <c:pt idx="2">
                  <c:v>27</c:v>
                </c:pt>
                <c:pt idx="3">
                  <c:v>27</c:v>
                </c:pt>
                <c:pt idx="4">
                  <c:v>27</c:v>
                </c:pt>
                <c:pt idx="5">
                  <c:v>22</c:v>
                </c:pt>
                <c:pt idx="6">
                  <c:v>27</c:v>
                </c:pt>
              </c:numCache>
            </c:numRef>
          </c:val>
          <c:extLst>
            <c:ext xmlns:c16="http://schemas.microsoft.com/office/drawing/2014/chart" uri="{C3380CC4-5D6E-409C-BE32-E72D297353CC}">
              <c16:uniqueId val="{00000000-C677-4FCD-A2AF-02F97993CEE4}"/>
            </c:ext>
          </c:extLst>
        </c:ser>
        <c:dLbls>
          <c:showLegendKey val="0"/>
          <c:showVal val="0"/>
          <c:showCatName val="0"/>
          <c:showSerName val="0"/>
          <c:showPercent val="0"/>
          <c:showBubbleSize val="0"/>
        </c:dLbls>
        <c:gapWidth val="16"/>
        <c:overlap val="-92"/>
        <c:axId val="875584767"/>
        <c:axId val="875579487"/>
      </c:barChart>
      <c:catAx>
        <c:axId val="87558476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579487"/>
        <c:crosses val="autoZero"/>
        <c:auto val="1"/>
        <c:lblAlgn val="ctr"/>
        <c:lblOffset val="100"/>
        <c:noMultiLvlLbl val="0"/>
      </c:catAx>
      <c:valAx>
        <c:axId val="875579487"/>
        <c:scaling>
          <c:orientation val="minMax"/>
        </c:scaling>
        <c:delete val="1"/>
        <c:axPos val="b"/>
        <c:numFmt formatCode="#,##0" sourceLinked="1"/>
        <c:majorTickMark val="out"/>
        <c:minorTickMark val="none"/>
        <c:tickLblPos val="nextTo"/>
        <c:crossAx val="8755847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07.sample-data-excel-portfolio-project123454567.xlsx]PIVOTS!Monthly Trend</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CC0000"/>
                </a:solidFill>
              </a:rPr>
              <a:t>Call Trend</a:t>
            </a:r>
          </a:p>
        </c:rich>
      </c:tx>
      <c:layout>
        <c:manualLayout>
          <c:xMode val="edge"/>
          <c:yMode val="edge"/>
          <c:x val="2.7273463222582607E-3"/>
          <c:y val="1.1566094767298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2">
                  <a:lumMod val="60000"/>
                  <a:lumOff val="40000"/>
                </a:schemeClr>
              </a:gs>
              <a:gs pos="100000">
                <a:srgbClr val="FF0000">
                  <a:alpha val="77000"/>
                </a:srgbClr>
              </a:gs>
              <a:gs pos="100000">
                <a:schemeClr val="accent1">
                  <a:lumMod val="45000"/>
                  <a:lumOff val="55000"/>
                </a:schemeClr>
              </a:gs>
              <a:gs pos="100000">
                <a:schemeClr val="accent2">
                  <a:lumMod val="75000"/>
                </a:schemeClr>
              </a:gs>
            </a:gsLst>
            <a:lin ang="5400000" scaled="1"/>
          </a:gra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0000"/>
            </a:solidFill>
            <a:round/>
          </a:ln>
          <a:effectLst/>
        </c:spPr>
        <c:marker>
          <c:symbol val="circle"/>
          <c:size val="5"/>
          <c:spPr>
            <a:solidFill>
              <a:schemeClr val="bg1">
                <a:lumMod val="95000"/>
              </a:schemeClr>
            </a:solidFill>
            <a:ln w="9525">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FF0000"/>
            </a:solidFill>
            <a:round/>
          </a:ln>
          <a:effectLst/>
        </c:spPr>
        <c:marker>
          <c:symbol val="circle"/>
          <c:size val="5"/>
          <c:spPr>
            <a:solidFill>
              <a:schemeClr val="bg1">
                <a:lumMod val="95000"/>
              </a:schemeClr>
            </a:solidFill>
            <a:ln w="25400">
              <a:solidFill>
                <a:schemeClr val="tx1">
                  <a:lumMod val="95000"/>
                  <a:lumOff val="5000"/>
                </a:schemeClr>
              </a:solidFill>
            </a:ln>
            <a:effectLst/>
          </c:spPr>
        </c:marker>
      </c:pivotFmt>
    </c:pivotFmts>
    <c:plotArea>
      <c:layout/>
      <c:areaChart>
        <c:grouping val="standard"/>
        <c:varyColors val="0"/>
        <c:ser>
          <c:idx val="1"/>
          <c:order val="1"/>
          <c:tx>
            <c:strRef>
              <c:f>PIVOTS!$D$44</c:f>
              <c:strCache>
                <c:ptCount val="1"/>
                <c:pt idx="0">
                  <c:v>Call Count2</c:v>
                </c:pt>
              </c:strCache>
            </c:strRef>
          </c:tx>
          <c:spPr>
            <a:gradFill>
              <a:gsLst>
                <a:gs pos="0">
                  <a:schemeClr val="accent2">
                    <a:lumMod val="60000"/>
                    <a:lumOff val="40000"/>
                  </a:schemeClr>
                </a:gs>
                <a:gs pos="100000">
                  <a:srgbClr val="FF0000">
                    <a:alpha val="77000"/>
                  </a:srgbClr>
                </a:gs>
                <a:gs pos="100000">
                  <a:schemeClr val="accent1">
                    <a:lumMod val="45000"/>
                    <a:lumOff val="55000"/>
                  </a:schemeClr>
                </a:gs>
                <a:gs pos="100000">
                  <a:schemeClr val="accent2">
                    <a:lumMod val="75000"/>
                  </a:schemeClr>
                </a:gs>
              </a:gsLst>
              <a:lin ang="5400000" scaled="1"/>
            </a:gradFill>
            <a:ln>
              <a:solidFill>
                <a:srgbClr val="C00000"/>
              </a:solidFill>
            </a:ln>
            <a:effectLst/>
          </c:spPr>
          <c:cat>
            <c:strRef>
              <c:f>PIVOTS!$B$45:$B$57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PIVOTS!$D$45:$D$57</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D928-41B7-B7CA-38470B199365}"/>
            </c:ext>
          </c:extLst>
        </c:ser>
        <c:dLbls>
          <c:showLegendKey val="0"/>
          <c:showVal val="0"/>
          <c:showCatName val="0"/>
          <c:showSerName val="0"/>
          <c:showPercent val="0"/>
          <c:showBubbleSize val="0"/>
        </c:dLbls>
        <c:axId val="1975598383"/>
        <c:axId val="1975600783"/>
      </c:areaChart>
      <c:lineChart>
        <c:grouping val="standard"/>
        <c:varyColors val="0"/>
        <c:ser>
          <c:idx val="0"/>
          <c:order val="0"/>
          <c:tx>
            <c:strRef>
              <c:f>PIVOTS!$C$44</c:f>
              <c:strCache>
                <c:ptCount val="1"/>
                <c:pt idx="0">
                  <c:v>Call Count</c:v>
                </c:pt>
              </c:strCache>
            </c:strRef>
          </c:tx>
          <c:spPr>
            <a:ln w="28575" cap="rnd">
              <a:solidFill>
                <a:srgbClr val="FF0000"/>
              </a:solidFill>
              <a:round/>
            </a:ln>
            <a:effectLst/>
          </c:spPr>
          <c:marker>
            <c:symbol val="circle"/>
            <c:size val="5"/>
            <c:spPr>
              <a:solidFill>
                <a:schemeClr val="bg1">
                  <a:lumMod val="95000"/>
                </a:schemeClr>
              </a:solidFill>
              <a:ln w="9525">
                <a:solidFill>
                  <a:schemeClr val="tx1">
                    <a:lumMod val="95000"/>
                    <a:lumOff val="5000"/>
                  </a:schemeClr>
                </a:solidFill>
              </a:ln>
              <a:effectLst/>
            </c:spPr>
          </c:marker>
          <c:dPt>
            <c:idx val="2"/>
            <c:marker>
              <c:symbol val="circle"/>
              <c:size val="5"/>
              <c:spPr>
                <a:solidFill>
                  <a:schemeClr val="bg1">
                    <a:lumMod val="95000"/>
                  </a:schemeClr>
                </a:solidFill>
                <a:ln w="25400">
                  <a:solidFill>
                    <a:schemeClr val="tx1">
                      <a:lumMod val="95000"/>
                      <a:lumOff val="5000"/>
                    </a:schemeClr>
                  </a:solidFill>
                </a:ln>
                <a:effectLst/>
              </c:spPr>
            </c:marker>
            <c:bubble3D val="0"/>
            <c:extLst>
              <c:ext xmlns:c16="http://schemas.microsoft.com/office/drawing/2014/chart" uri="{C3380CC4-5D6E-409C-BE32-E72D297353CC}">
                <c16:uniqueId val="{00000002-D928-41B7-B7CA-38470B199365}"/>
              </c:ext>
            </c:extLst>
          </c:dPt>
          <c:cat>
            <c:strRef>
              <c:f>PIVOTS!$B$45:$B$57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PIVOTS!$C$45:$C$57</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D928-41B7-B7CA-38470B199365}"/>
            </c:ext>
          </c:extLst>
        </c:ser>
        <c:dLbls>
          <c:showLegendKey val="0"/>
          <c:showVal val="0"/>
          <c:showCatName val="0"/>
          <c:showSerName val="0"/>
          <c:showPercent val="0"/>
          <c:showBubbleSize val="0"/>
        </c:dLbls>
        <c:marker val="1"/>
        <c:smooth val="0"/>
        <c:axId val="1975598383"/>
        <c:axId val="1975600783"/>
      </c:lineChart>
      <c:catAx>
        <c:axId val="1975598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600783"/>
        <c:crosses val="autoZero"/>
        <c:auto val="1"/>
        <c:lblAlgn val="ctr"/>
        <c:lblOffset val="100"/>
        <c:noMultiLvlLbl val="0"/>
      </c:catAx>
      <c:valAx>
        <c:axId val="19756007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5983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rgbClr val="FF0000"/>
                </a:solidFill>
              </a:rPr>
              <a:t>Calls</a:t>
            </a:r>
          </a:p>
        </c:rich>
      </c:tx>
      <c:layout>
        <c:manualLayout>
          <c:xMode val="edge"/>
          <c:yMode val="edge"/>
          <c:x val="2.9944794750808145E-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0006682182491922"/>
          <c:y val="8.4588476428721984E-2"/>
          <c:w val="0.7626002801960613"/>
          <c:h val="0.8448427167619994"/>
        </c:manualLayout>
      </c:layout>
      <c:barChart>
        <c:barDir val="bar"/>
        <c:grouping val="clustered"/>
        <c:varyColors val="0"/>
        <c:ser>
          <c:idx val="0"/>
          <c:order val="0"/>
          <c:spPr>
            <a:solidFill>
              <a:srgbClr val="FFC000"/>
            </a:solidFill>
            <a:ln>
              <a:noFill/>
            </a:ln>
            <a:effectLst/>
          </c:spPr>
          <c:invertIfNegative val="0"/>
          <c:dPt>
            <c:idx val="4"/>
            <c:invertIfNegative val="0"/>
            <c:bubble3D val="0"/>
            <c:spPr>
              <a:solidFill>
                <a:srgbClr val="FFC000"/>
              </a:solidFill>
              <a:ln>
                <a:noFill/>
              </a:ln>
              <a:effectLst>
                <a:outerShdw blurRad="50800" dist="50800" dir="5400000" sx="1000" sy="1000" algn="ctr" rotWithShape="0">
                  <a:srgbClr val="000000">
                    <a:alpha val="43137"/>
                  </a:srgbClr>
                </a:outerShdw>
              </a:effectLst>
            </c:spPr>
            <c:extLst>
              <c:ext xmlns:c16="http://schemas.microsoft.com/office/drawing/2014/chart" uri="{C3380CC4-5D6E-409C-BE32-E72D297353CC}">
                <c16:uniqueId val="{00000001-0DD5-462B-AC3B-0F2A4BE261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PIVOTS!$G$69:$G$73</c:f>
              <c:strCache>
                <c:ptCount val="5"/>
                <c:pt idx="0">
                  <c:v>R01</c:v>
                </c:pt>
                <c:pt idx="1">
                  <c:v>R02</c:v>
                </c:pt>
                <c:pt idx="2">
                  <c:v>R03</c:v>
                </c:pt>
                <c:pt idx="3">
                  <c:v>R04</c:v>
                </c:pt>
                <c:pt idx="4">
                  <c:v>R05</c:v>
                </c:pt>
              </c:strCache>
            </c:strRef>
          </c:cat>
          <c:val>
            <c:numRef>
              <c:f>PIVOTS!$H$69:$H$73</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2-0DD5-462B-AC3B-0F2A4BE2614D}"/>
            </c:ext>
          </c:extLst>
        </c:ser>
        <c:ser>
          <c:idx val="1"/>
          <c:order val="1"/>
          <c:tx>
            <c:strRef>
              <c:f>PIVOTS!$J$68</c:f>
              <c:strCache>
                <c:ptCount val="1"/>
                <c:pt idx="0">
                  <c:v>Sel.Calls</c:v>
                </c:pt>
              </c:strCache>
            </c:strRef>
          </c:tx>
          <c:spPr>
            <a:solidFill>
              <a:srgbClr val="C00000"/>
            </a:solidFill>
            <a:ln>
              <a:noFill/>
            </a:ln>
            <a:effectLst/>
          </c:spPr>
          <c:invertIfNegative val="0"/>
          <c:val>
            <c:numRef>
              <c:f>PIVOTS!$J$69:$J$73</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3-0DD5-462B-AC3B-0F2A4BE2614D}"/>
            </c:ext>
          </c:extLst>
        </c:ser>
        <c:dLbls>
          <c:showLegendKey val="0"/>
          <c:showVal val="0"/>
          <c:showCatName val="0"/>
          <c:showSerName val="0"/>
          <c:showPercent val="0"/>
          <c:showBubbleSize val="0"/>
        </c:dLbls>
        <c:gapWidth val="25"/>
        <c:overlap val="100"/>
        <c:axId val="664674335"/>
        <c:axId val="664674815"/>
      </c:barChart>
      <c:catAx>
        <c:axId val="66467433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674815"/>
        <c:crosses val="autoZero"/>
        <c:auto val="1"/>
        <c:lblAlgn val="ctr"/>
        <c:lblOffset val="100"/>
        <c:noMultiLvlLbl val="0"/>
      </c:catAx>
      <c:valAx>
        <c:axId val="664674815"/>
        <c:scaling>
          <c:orientation val="minMax"/>
        </c:scaling>
        <c:delete val="1"/>
        <c:axPos val="t"/>
        <c:numFmt formatCode="General" sourceLinked="1"/>
        <c:majorTickMark val="none"/>
        <c:minorTickMark val="none"/>
        <c:tickLblPos val="nextTo"/>
        <c:crossAx val="6646743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rgbClr val="CC0000"/>
                </a:solidFill>
              </a:rPr>
              <a:t>Amount</a:t>
            </a:r>
          </a:p>
        </c:rich>
      </c:tx>
      <c:layout>
        <c:manualLayout>
          <c:xMode val="edge"/>
          <c:yMode val="edge"/>
          <c:x val="5.6967253503503916E-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3333475098013268E-2"/>
          <c:y val="9.8656305103548017E-2"/>
          <c:w val="0.90454530453264781"/>
          <c:h val="0.84725706242285703"/>
        </c:manualLayout>
      </c:layout>
      <c:barChart>
        <c:barDir val="bar"/>
        <c:grouping val="clustered"/>
        <c:varyColors val="0"/>
        <c:ser>
          <c:idx val="0"/>
          <c:order val="0"/>
          <c:spPr>
            <a:solidFill>
              <a:srgbClr val="FFC000"/>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4996187908178893"/>
                      <c:h val="0.10677582871462504"/>
                    </c:manualLayout>
                  </c15:layout>
                </c:ext>
                <c:ext xmlns:c16="http://schemas.microsoft.com/office/drawing/2014/chart" uri="{C3380CC4-5D6E-409C-BE32-E72D297353CC}">
                  <c16:uniqueId val="{00000005-04CC-4D5A-A0B6-E24C59A28D24}"/>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8054140819170637"/>
                      <c:h val="0.10677582743596345"/>
                    </c:manualLayout>
                  </c15:layout>
                </c:ext>
                <c:ext xmlns:c16="http://schemas.microsoft.com/office/drawing/2014/chart" uri="{C3380CC4-5D6E-409C-BE32-E72D297353CC}">
                  <c16:uniqueId val="{00000004-04CC-4D5A-A0B6-E24C59A28D24}"/>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4865140694824031"/>
                      <c:h val="0.10677582743596345"/>
                    </c:manualLayout>
                  </c15:layout>
                </c:ext>
                <c:ext xmlns:c16="http://schemas.microsoft.com/office/drawing/2014/chart" uri="{C3380CC4-5D6E-409C-BE32-E72D297353CC}">
                  <c16:uniqueId val="{00000003-04CC-4D5A-A0B6-E24C59A28D24}"/>
                </c:ext>
              </c:extLst>
            </c:dLbl>
            <c:dLbl>
              <c:idx val="3"/>
              <c:layout>
                <c:manualLayout>
                  <c:x val="7.6229917723139751E-2"/>
                  <c:y val="-6.3933071400555838E-10"/>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30019952211692597"/>
                      <c:h val="0.10677582743596345"/>
                    </c:manualLayout>
                  </c15:layout>
                </c:ext>
                <c:ext xmlns:c16="http://schemas.microsoft.com/office/drawing/2014/chart" uri="{C3380CC4-5D6E-409C-BE32-E72D297353CC}">
                  <c16:uniqueId val="{00000002-04CC-4D5A-A0B6-E24C59A28D24}"/>
                </c:ext>
              </c:extLst>
            </c:dLbl>
            <c:dLbl>
              <c:idx val="4"/>
              <c:dLblPos val="outEnd"/>
              <c:showLegendKey val="0"/>
              <c:showVal val="1"/>
              <c:showCatName val="0"/>
              <c:showSerName val="0"/>
              <c:showPercent val="0"/>
              <c:showBubbleSize val="0"/>
              <c:extLst>
                <c:ext xmlns:c15="http://schemas.microsoft.com/office/drawing/2012/chart" uri="{CE6537A1-D6FC-4f65-9D91-7224C49458BB}">
                  <c15:layout>
                    <c:manualLayout>
                      <c:w val="0.30107304408215957"/>
                      <c:h val="0.10677582743596345"/>
                    </c:manualLayout>
                  </c15:layout>
                </c:ext>
                <c:ext xmlns:c16="http://schemas.microsoft.com/office/drawing/2014/chart" uri="{C3380CC4-5D6E-409C-BE32-E72D297353CC}">
                  <c16:uniqueId val="{00000006-04CC-4D5A-A0B6-E24C59A28D2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PIVOTS!$G$69:$G$73</c:f>
              <c:strCache>
                <c:ptCount val="5"/>
                <c:pt idx="0">
                  <c:v>R01</c:v>
                </c:pt>
                <c:pt idx="1">
                  <c:v>R02</c:v>
                </c:pt>
                <c:pt idx="2">
                  <c:v>R03</c:v>
                </c:pt>
                <c:pt idx="3">
                  <c:v>R04</c:v>
                </c:pt>
                <c:pt idx="4">
                  <c:v>R05</c:v>
                </c:pt>
              </c:strCache>
            </c:strRef>
          </c:cat>
          <c:val>
            <c:numRef>
              <c:f>PIVOTS!$I$69:$I$73</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04CC-4D5A-A0B6-E24C59A28D24}"/>
            </c:ext>
          </c:extLst>
        </c:ser>
        <c:ser>
          <c:idx val="1"/>
          <c:order val="1"/>
          <c:tx>
            <c:strRef>
              <c:f>PIVOTS!$K$68</c:f>
              <c:strCache>
                <c:ptCount val="1"/>
                <c:pt idx="0">
                  <c:v>Sel.Amount</c:v>
                </c:pt>
              </c:strCache>
            </c:strRef>
          </c:tx>
          <c:spPr>
            <a:solidFill>
              <a:srgbClr val="C00000"/>
            </a:solidFill>
            <a:ln>
              <a:noFill/>
            </a:ln>
            <a:effectLst/>
          </c:spPr>
          <c:invertIfNegative val="0"/>
          <c:dLbls>
            <c:delete val="1"/>
          </c:dLbls>
          <c:val>
            <c:numRef>
              <c:f>PIVOTS!$K$69:$K$73</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04CC-4D5A-A0B6-E24C59A28D24}"/>
            </c:ext>
          </c:extLst>
        </c:ser>
        <c:dLbls>
          <c:dLblPos val="outEnd"/>
          <c:showLegendKey val="0"/>
          <c:showVal val="1"/>
          <c:showCatName val="0"/>
          <c:showSerName val="0"/>
          <c:showPercent val="0"/>
          <c:showBubbleSize val="0"/>
        </c:dLbls>
        <c:gapWidth val="20"/>
        <c:overlap val="100"/>
        <c:axId val="664674335"/>
        <c:axId val="664674815"/>
      </c:barChart>
      <c:catAx>
        <c:axId val="664674335"/>
        <c:scaling>
          <c:orientation val="maxMin"/>
        </c:scaling>
        <c:delete val="1"/>
        <c:axPos val="l"/>
        <c:numFmt formatCode="General" sourceLinked="1"/>
        <c:majorTickMark val="none"/>
        <c:minorTickMark val="none"/>
        <c:tickLblPos val="nextTo"/>
        <c:crossAx val="664674815"/>
        <c:crosses val="autoZero"/>
        <c:auto val="1"/>
        <c:lblAlgn val="ctr"/>
        <c:lblOffset val="100"/>
        <c:noMultiLvlLbl val="0"/>
      </c:catAx>
      <c:valAx>
        <c:axId val="664674815"/>
        <c:scaling>
          <c:orientation val="minMax"/>
        </c:scaling>
        <c:delete val="1"/>
        <c:axPos val="t"/>
        <c:numFmt formatCode="&quot;₹&quot;\ #,###.0,&quot;k&quot;" sourceLinked="1"/>
        <c:majorTickMark val="none"/>
        <c:minorTickMark val="none"/>
        <c:tickLblPos val="nextTo"/>
        <c:crossAx val="6646743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07.sample-data-excel-portfolio-project123454567.xlsx]PIVOTS!PivotTable8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rgbClr val="FFC000"/>
                </a:solidFill>
              </a:rPr>
              <a:t>Female</a:t>
            </a:r>
            <a:r>
              <a:rPr lang="en-IN" sz="1400" b="1" i="0" u="none" strike="noStrike" kern="1200" spc="0" baseline="0">
                <a:solidFill>
                  <a:srgbClr val="FF0000"/>
                </a:solidFill>
              </a:rPr>
              <a:t> </a:t>
            </a:r>
            <a:r>
              <a:rPr lang="en-IN" sz="1400" b="1" i="0" u="none" strike="noStrike" kern="1200" spc="0" baseline="0">
                <a:solidFill>
                  <a:schemeClr val="tx1"/>
                </a:solidFill>
              </a:rPr>
              <a:t>VS</a:t>
            </a:r>
            <a:r>
              <a:rPr lang="en-IN" sz="1400" b="1" i="0" u="none" strike="noStrike" kern="1200" spc="0" baseline="0">
                <a:solidFill>
                  <a:srgbClr val="FF0000"/>
                </a:solidFill>
              </a:rPr>
              <a:t> Male </a:t>
            </a:r>
            <a:r>
              <a:rPr lang="en-IN" sz="1400" b="1" i="0" u="none" strike="noStrike" kern="1200" spc="0" baseline="0">
                <a:solidFill>
                  <a:schemeClr val="tx1"/>
                </a:solidFill>
              </a:rPr>
              <a:t>Callers</a:t>
            </a:r>
          </a:p>
        </c:rich>
      </c:tx>
      <c:layout>
        <c:manualLayout>
          <c:xMode val="edge"/>
          <c:yMode val="edge"/>
          <c:x val="0.14370935502103002"/>
          <c:y val="1.11358574610244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F9900"/>
          </a:solidFill>
          <a:ln>
            <a:noFill/>
          </a:ln>
          <a:effectLst/>
        </c:spPr>
        <c:marker>
          <c:symbol val="none"/>
        </c:marker>
        <c:dLbl>
          <c:idx val="0"/>
          <c:spPr>
            <a:gradFill>
              <a:gsLst>
                <a:gs pos="100000">
                  <a:srgbClr val="FFFF99">
                    <a:lumMod val="36000"/>
                    <a:lumOff val="64000"/>
                  </a:srgbClr>
                </a:gs>
                <a:gs pos="0">
                  <a:srgbClr val="FF0000"/>
                </a:gs>
                <a:gs pos="100000">
                  <a:srgbClr val="FF0000">
                    <a:alpha val="77000"/>
                  </a:srgbClr>
                </a:gs>
                <a:gs pos="100000">
                  <a:schemeClr val="accent1">
                    <a:lumMod val="45000"/>
                    <a:lumOff val="55000"/>
                  </a:schemeClr>
                </a:gs>
                <a:gs pos="100000">
                  <a:srgbClr val="FF0000"/>
                </a:gs>
              </a:gsLst>
              <a:lin ang="2700000" scaled="1"/>
            </a:gra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flowChartOffpageConnector">
                  <a:avLst/>
                </a:prstGeom>
                <a:noFill/>
                <a:ln>
                  <a:noFill/>
                </a:ln>
              </c15:spPr>
            </c:ext>
          </c:extLst>
        </c:dLbl>
      </c:pivotFmt>
      <c:pivotFmt>
        <c:idx val="5"/>
        <c:spPr>
          <a:solidFill>
            <a:srgbClr val="FF0000"/>
          </a:solidFill>
          <a:ln>
            <a:noFill/>
          </a:ln>
          <a:effectLst/>
        </c:spPr>
        <c:marker>
          <c:symbol val="none"/>
        </c:marker>
        <c:dLbl>
          <c:idx val="0"/>
          <c:spPr>
            <a:gradFill>
              <a:gsLst>
                <a:gs pos="100000">
                  <a:srgbClr val="FFFF99">
                    <a:lumMod val="36000"/>
                    <a:lumOff val="64000"/>
                  </a:srgbClr>
                </a:gs>
                <a:gs pos="0">
                  <a:srgbClr val="FF9900"/>
                </a:gs>
                <a:gs pos="100000">
                  <a:srgbClr val="FF0000">
                    <a:alpha val="77000"/>
                  </a:srgbClr>
                </a:gs>
                <a:gs pos="100000">
                  <a:schemeClr val="accent1">
                    <a:lumMod val="45000"/>
                    <a:lumOff val="55000"/>
                  </a:schemeClr>
                </a:gs>
                <a:gs pos="100000">
                  <a:schemeClr val="accent2">
                    <a:lumMod val="75000"/>
                  </a:schemeClr>
                </a:gs>
              </a:gsLst>
              <a:lin ang="27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9900"/>
          </a:solidFill>
          <a:ln>
            <a:noFill/>
          </a:ln>
          <a:effectLst/>
        </c:spPr>
      </c:pivotFmt>
      <c:pivotFmt>
        <c:idx val="7"/>
        <c:spPr>
          <a:solidFill>
            <a:srgbClr val="FF0000"/>
          </a:solidFill>
          <a:ln>
            <a:noFill/>
          </a:ln>
          <a:effectLst/>
        </c:spPr>
        <c:dLbl>
          <c:idx val="0"/>
          <c:spPr>
            <a:gradFill>
              <a:gsLst>
                <a:gs pos="100000">
                  <a:srgbClr val="FFFF99">
                    <a:lumMod val="36000"/>
                    <a:lumOff val="64000"/>
                  </a:srgbClr>
                </a:gs>
                <a:gs pos="0">
                  <a:srgbClr val="FF9900"/>
                </a:gs>
                <a:gs pos="100000">
                  <a:srgbClr val="FF0000">
                    <a:alpha val="77000"/>
                  </a:srgbClr>
                </a:gs>
                <a:gs pos="100000">
                  <a:schemeClr val="accent1">
                    <a:lumMod val="45000"/>
                    <a:lumOff val="55000"/>
                  </a:schemeClr>
                </a:gs>
                <a:gs pos="100000">
                  <a:schemeClr val="accent2">
                    <a:lumMod val="75000"/>
                  </a:schemeClr>
                </a:gs>
              </a:gsLst>
              <a:lin ang="2700000" scaled="1"/>
            </a:gra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flowChartOffpageConnector">
                  <a:avLst/>
                </a:prstGeom>
                <a:noFill/>
                <a:ln>
                  <a:noFill/>
                </a:ln>
              </c15:spPr>
            </c:ext>
          </c:extLst>
        </c:dLbl>
      </c:pivotFmt>
      <c:pivotFmt>
        <c:idx val="8"/>
        <c:spPr>
          <a:solidFill>
            <a:srgbClr val="FF0000"/>
          </a:solidFill>
          <a:ln>
            <a:noFill/>
          </a:ln>
          <a:effectLst/>
        </c:spPr>
        <c:dLbl>
          <c:idx val="0"/>
          <c:spPr>
            <a:gradFill>
              <a:gsLst>
                <a:gs pos="100000">
                  <a:srgbClr val="FFFF99">
                    <a:lumMod val="36000"/>
                    <a:lumOff val="64000"/>
                  </a:srgbClr>
                </a:gs>
                <a:gs pos="0">
                  <a:srgbClr val="FF9900"/>
                </a:gs>
                <a:gs pos="100000">
                  <a:srgbClr val="FF0000">
                    <a:alpha val="77000"/>
                  </a:srgbClr>
                </a:gs>
                <a:gs pos="100000">
                  <a:schemeClr val="accent1">
                    <a:lumMod val="45000"/>
                    <a:lumOff val="55000"/>
                  </a:schemeClr>
                </a:gs>
                <a:gs pos="100000">
                  <a:schemeClr val="accent2">
                    <a:lumMod val="75000"/>
                  </a:schemeClr>
                </a:gs>
              </a:gsLst>
              <a:lin ang="2700000" scaled="1"/>
            </a:gradFill>
            <a:ln>
              <a:solidFill>
                <a:schemeClr val="accent1">
                  <a:shade val="15000"/>
                  <a:alpha val="71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flowChartOffpageConnector">
                  <a:avLst/>
                </a:prstGeom>
                <a:noFill/>
                <a:ln>
                  <a:noFill/>
                </a:ln>
              </c15:spPr>
            </c:ext>
          </c:extLst>
        </c:dLbl>
      </c:pivotFmt>
      <c:pivotFmt>
        <c:idx val="9"/>
        <c:spPr>
          <a:solidFill>
            <a:srgbClr val="FF9900"/>
          </a:solidFill>
          <a:ln>
            <a:noFill/>
          </a:ln>
          <a:effectLst/>
        </c:spPr>
      </c:pivotFmt>
      <c:pivotFmt>
        <c:idx val="10"/>
        <c:spPr>
          <a:solidFill>
            <a:srgbClr val="FF9900"/>
          </a:solidFill>
          <a:ln>
            <a:noFill/>
          </a:ln>
          <a:effectLst/>
        </c:spPr>
      </c:pivotFmt>
      <c:pivotFmt>
        <c:idx val="11"/>
        <c:spPr>
          <a:solidFill>
            <a:srgbClr val="FF0000"/>
          </a:solidFill>
          <a:ln>
            <a:noFill/>
          </a:ln>
          <a:effectLst/>
        </c:spPr>
        <c:dLbl>
          <c:idx val="0"/>
          <c:spPr>
            <a:gradFill>
              <a:gsLst>
                <a:gs pos="100000">
                  <a:srgbClr val="FFFF99">
                    <a:lumMod val="36000"/>
                    <a:lumOff val="64000"/>
                  </a:srgbClr>
                </a:gs>
                <a:gs pos="0">
                  <a:srgbClr val="FF9900"/>
                </a:gs>
                <a:gs pos="100000">
                  <a:srgbClr val="FF0000">
                    <a:alpha val="77000"/>
                  </a:srgbClr>
                </a:gs>
                <a:gs pos="100000">
                  <a:schemeClr val="accent1">
                    <a:lumMod val="45000"/>
                    <a:lumOff val="55000"/>
                  </a:schemeClr>
                </a:gs>
                <a:gs pos="100000">
                  <a:schemeClr val="accent2">
                    <a:lumMod val="75000"/>
                  </a:schemeClr>
                </a:gs>
              </a:gsLst>
              <a:lin ang="2700000" scaled="1"/>
            </a:gra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flowChartOffpageConnector">
                  <a:avLst/>
                </a:prstGeom>
                <a:noFill/>
                <a:ln>
                  <a:noFill/>
                </a:ln>
              </c15:spPr>
            </c:ext>
          </c:extLst>
        </c:dLbl>
      </c:pivotFmt>
    </c:pivotFmts>
    <c:plotArea>
      <c:layout/>
      <c:barChart>
        <c:barDir val="col"/>
        <c:grouping val="percentStacked"/>
        <c:varyColors val="0"/>
        <c:ser>
          <c:idx val="0"/>
          <c:order val="0"/>
          <c:tx>
            <c:strRef>
              <c:f>PIVOTS!$D$90:$D$91</c:f>
              <c:strCache>
                <c:ptCount val="1"/>
                <c:pt idx="0">
                  <c:v>Female</c:v>
                </c:pt>
              </c:strCache>
            </c:strRef>
          </c:tx>
          <c:spPr>
            <a:solidFill>
              <a:srgbClr val="FF9900"/>
            </a:solidFill>
            <a:ln>
              <a:noFill/>
            </a:ln>
            <a:effectLst/>
          </c:spPr>
          <c:invertIfNegative val="0"/>
          <c:dLbls>
            <c:spPr>
              <a:gradFill>
                <a:gsLst>
                  <a:gs pos="100000">
                    <a:srgbClr val="FFFF99">
                      <a:lumMod val="36000"/>
                      <a:lumOff val="64000"/>
                    </a:srgbClr>
                  </a:gs>
                  <a:gs pos="0">
                    <a:srgbClr val="FF0000"/>
                  </a:gs>
                  <a:gs pos="100000">
                    <a:srgbClr val="FF0000">
                      <a:alpha val="77000"/>
                    </a:srgbClr>
                  </a:gs>
                  <a:gs pos="100000">
                    <a:schemeClr val="accent1">
                      <a:lumMod val="45000"/>
                      <a:lumOff val="55000"/>
                    </a:schemeClr>
                  </a:gs>
                  <a:gs pos="100000">
                    <a:srgbClr val="FF0000"/>
                  </a:gs>
                </a:gsLst>
                <a:lin ang="2700000" scaled="1"/>
              </a:gra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flowChartOffpageConnector">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PIVOTS!$C$92:$C$95</c:f>
              <c:strCache>
                <c:ptCount val="3"/>
                <c:pt idx="0">
                  <c:v>Cincinnati</c:v>
                </c:pt>
                <c:pt idx="1">
                  <c:v>Cleveland</c:v>
                </c:pt>
                <c:pt idx="2">
                  <c:v>Columbus</c:v>
                </c:pt>
              </c:strCache>
            </c:strRef>
          </c:cat>
          <c:val>
            <c:numRef>
              <c:f>PIVOTS!$D$92:$D$95</c:f>
              <c:numCache>
                <c:formatCode>#,##0</c:formatCode>
                <c:ptCount val="3"/>
                <c:pt idx="0">
                  <c:v>144</c:v>
                </c:pt>
                <c:pt idx="1">
                  <c:v>326</c:v>
                </c:pt>
                <c:pt idx="2">
                  <c:v>129</c:v>
                </c:pt>
              </c:numCache>
            </c:numRef>
          </c:val>
          <c:extLst>
            <c:ext xmlns:c16="http://schemas.microsoft.com/office/drawing/2014/chart" uri="{C3380CC4-5D6E-409C-BE32-E72D297353CC}">
              <c16:uniqueId val="{00000000-C796-46AD-A76C-830B3C58A76E}"/>
            </c:ext>
          </c:extLst>
        </c:ser>
        <c:ser>
          <c:idx val="1"/>
          <c:order val="1"/>
          <c:tx>
            <c:strRef>
              <c:f>PIVOTS!$E$90:$E$91</c:f>
              <c:strCache>
                <c:ptCount val="1"/>
                <c:pt idx="0">
                  <c:v>Male</c:v>
                </c:pt>
              </c:strCache>
            </c:strRef>
          </c:tx>
          <c:spPr>
            <a:solidFill>
              <a:srgbClr val="FF0000"/>
            </a:solidFill>
            <a:ln>
              <a:noFill/>
            </a:ln>
            <a:effectLst/>
          </c:spPr>
          <c:invertIfNegative val="0"/>
          <c:dPt>
            <c:idx val="0"/>
            <c:invertIfNegative val="0"/>
            <c:bubble3D val="0"/>
            <c:extLst>
              <c:ext xmlns:c16="http://schemas.microsoft.com/office/drawing/2014/chart" uri="{C3380CC4-5D6E-409C-BE32-E72D297353CC}">
                <c16:uniqueId val="{00000004-C796-46AD-A76C-830B3C58A76E}"/>
              </c:ext>
            </c:extLst>
          </c:dPt>
          <c:dPt>
            <c:idx val="1"/>
            <c:invertIfNegative val="0"/>
            <c:bubble3D val="0"/>
            <c:extLst>
              <c:ext xmlns:c16="http://schemas.microsoft.com/office/drawing/2014/chart" uri="{C3380CC4-5D6E-409C-BE32-E72D297353CC}">
                <c16:uniqueId val="{00000005-C796-46AD-A76C-830B3C58A76E}"/>
              </c:ext>
            </c:extLst>
          </c:dPt>
          <c:dPt>
            <c:idx val="2"/>
            <c:invertIfNegative val="0"/>
            <c:bubble3D val="0"/>
            <c:extLst>
              <c:ext xmlns:c16="http://schemas.microsoft.com/office/drawing/2014/chart" uri="{C3380CC4-5D6E-409C-BE32-E72D297353CC}">
                <c16:uniqueId val="{00000008-C796-46AD-A76C-830B3C58A76E}"/>
              </c:ext>
            </c:extLst>
          </c:dPt>
          <c:dLbls>
            <c:dLbl>
              <c:idx val="0"/>
              <c:spPr>
                <a:gradFill>
                  <a:gsLst>
                    <a:gs pos="100000">
                      <a:srgbClr val="FFFF99">
                        <a:lumMod val="36000"/>
                        <a:lumOff val="64000"/>
                      </a:srgbClr>
                    </a:gs>
                    <a:gs pos="0">
                      <a:srgbClr val="FF9900"/>
                    </a:gs>
                    <a:gs pos="100000">
                      <a:srgbClr val="FF0000">
                        <a:alpha val="77000"/>
                      </a:srgbClr>
                    </a:gs>
                    <a:gs pos="100000">
                      <a:schemeClr val="accent1">
                        <a:lumMod val="45000"/>
                        <a:lumOff val="55000"/>
                      </a:schemeClr>
                    </a:gs>
                    <a:gs pos="100000">
                      <a:schemeClr val="accent2">
                        <a:lumMod val="75000"/>
                      </a:schemeClr>
                    </a:gs>
                  </a:gsLst>
                  <a:lin ang="2700000" scaled="1"/>
                </a:gra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flowChartOffpageConnector">
                      <a:avLst/>
                    </a:prstGeom>
                    <a:noFill/>
                    <a:ln>
                      <a:noFill/>
                    </a:ln>
                  </c15:spPr>
                </c:ext>
                <c:ext xmlns:c16="http://schemas.microsoft.com/office/drawing/2014/chart" uri="{C3380CC4-5D6E-409C-BE32-E72D297353CC}">
                  <c16:uniqueId val="{00000004-C796-46AD-A76C-830B3C58A76E}"/>
                </c:ext>
              </c:extLst>
            </c:dLbl>
            <c:dLbl>
              <c:idx val="1"/>
              <c:spPr>
                <a:gradFill>
                  <a:gsLst>
                    <a:gs pos="100000">
                      <a:srgbClr val="FFFF99">
                        <a:lumMod val="36000"/>
                        <a:lumOff val="64000"/>
                      </a:srgbClr>
                    </a:gs>
                    <a:gs pos="0">
                      <a:srgbClr val="FF9900"/>
                    </a:gs>
                    <a:gs pos="100000">
                      <a:srgbClr val="FF0000">
                        <a:alpha val="77000"/>
                      </a:srgbClr>
                    </a:gs>
                    <a:gs pos="100000">
                      <a:schemeClr val="accent1">
                        <a:lumMod val="45000"/>
                        <a:lumOff val="55000"/>
                      </a:schemeClr>
                    </a:gs>
                    <a:gs pos="100000">
                      <a:schemeClr val="accent2">
                        <a:lumMod val="75000"/>
                      </a:schemeClr>
                    </a:gs>
                  </a:gsLst>
                  <a:lin ang="2700000" scaled="1"/>
                </a:gradFill>
                <a:ln>
                  <a:solidFill>
                    <a:schemeClr val="accent1">
                      <a:shade val="15000"/>
                      <a:alpha val="71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flowChartOffpageConnector">
                      <a:avLst/>
                    </a:prstGeom>
                    <a:noFill/>
                    <a:ln>
                      <a:noFill/>
                    </a:ln>
                  </c15:spPr>
                </c:ext>
                <c:ext xmlns:c16="http://schemas.microsoft.com/office/drawing/2014/chart" uri="{C3380CC4-5D6E-409C-BE32-E72D297353CC}">
                  <c16:uniqueId val="{00000005-C796-46AD-A76C-830B3C58A76E}"/>
                </c:ext>
              </c:extLst>
            </c:dLbl>
            <c:dLbl>
              <c:idx val="2"/>
              <c:spPr>
                <a:gradFill>
                  <a:gsLst>
                    <a:gs pos="100000">
                      <a:srgbClr val="FFFF99">
                        <a:lumMod val="36000"/>
                        <a:lumOff val="64000"/>
                      </a:srgbClr>
                    </a:gs>
                    <a:gs pos="0">
                      <a:srgbClr val="FF9900"/>
                    </a:gs>
                    <a:gs pos="100000">
                      <a:srgbClr val="FF0000">
                        <a:alpha val="77000"/>
                      </a:srgbClr>
                    </a:gs>
                    <a:gs pos="100000">
                      <a:schemeClr val="accent1">
                        <a:lumMod val="45000"/>
                        <a:lumOff val="55000"/>
                      </a:schemeClr>
                    </a:gs>
                    <a:gs pos="100000">
                      <a:schemeClr val="accent2">
                        <a:lumMod val="75000"/>
                      </a:schemeClr>
                    </a:gs>
                  </a:gsLst>
                  <a:lin ang="2700000" scaled="1"/>
                </a:gra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flowChartOffpageConnector">
                      <a:avLst/>
                    </a:prstGeom>
                    <a:noFill/>
                    <a:ln>
                      <a:noFill/>
                    </a:ln>
                  </c15:spPr>
                </c:ext>
                <c:ext xmlns:c16="http://schemas.microsoft.com/office/drawing/2014/chart" uri="{C3380CC4-5D6E-409C-BE32-E72D297353CC}">
                  <c16:uniqueId val="{00000008-C796-46AD-A76C-830B3C58A76E}"/>
                </c:ext>
              </c:extLst>
            </c:dLbl>
            <c:spPr>
              <a:gradFill>
                <a:gsLst>
                  <a:gs pos="100000">
                    <a:srgbClr val="FFFF99">
                      <a:lumMod val="36000"/>
                      <a:lumOff val="64000"/>
                    </a:srgbClr>
                  </a:gs>
                  <a:gs pos="0">
                    <a:srgbClr val="FF9900"/>
                  </a:gs>
                  <a:gs pos="100000">
                    <a:srgbClr val="FF0000">
                      <a:alpha val="77000"/>
                    </a:srgbClr>
                  </a:gs>
                  <a:gs pos="100000">
                    <a:schemeClr val="accent1">
                      <a:lumMod val="45000"/>
                      <a:lumOff val="55000"/>
                    </a:schemeClr>
                  </a:gs>
                  <a:gs pos="100000">
                    <a:schemeClr val="accent2">
                      <a:lumMod val="75000"/>
                    </a:schemeClr>
                  </a:gs>
                </a:gsLst>
                <a:lin ang="27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PIVOTS!$C$92:$C$95</c:f>
              <c:strCache>
                <c:ptCount val="3"/>
                <c:pt idx="0">
                  <c:v>Cincinnati</c:v>
                </c:pt>
                <c:pt idx="1">
                  <c:v>Cleveland</c:v>
                </c:pt>
                <c:pt idx="2">
                  <c:v>Columbus</c:v>
                </c:pt>
              </c:strCache>
            </c:strRef>
          </c:cat>
          <c:val>
            <c:numRef>
              <c:f>PIVOTS!$E$92:$E$95</c:f>
              <c:numCache>
                <c:formatCode>#,##0</c:formatCode>
                <c:ptCount val="3"/>
                <c:pt idx="0">
                  <c:v>132</c:v>
                </c:pt>
                <c:pt idx="1">
                  <c:v>63</c:v>
                </c:pt>
                <c:pt idx="2">
                  <c:v>206</c:v>
                </c:pt>
              </c:numCache>
            </c:numRef>
          </c:val>
          <c:extLst>
            <c:ext xmlns:c16="http://schemas.microsoft.com/office/drawing/2014/chart" uri="{C3380CC4-5D6E-409C-BE32-E72D297353CC}">
              <c16:uniqueId val="{00000001-C796-46AD-A76C-830B3C58A76E}"/>
            </c:ext>
          </c:extLst>
        </c:ser>
        <c:dLbls>
          <c:dLblPos val="ctr"/>
          <c:showLegendKey val="0"/>
          <c:showVal val="1"/>
          <c:showCatName val="0"/>
          <c:showSerName val="0"/>
          <c:showPercent val="0"/>
          <c:showBubbleSize val="0"/>
        </c:dLbls>
        <c:gapWidth val="40"/>
        <c:overlap val="100"/>
        <c:axId val="922190303"/>
        <c:axId val="922199423"/>
      </c:barChart>
      <c:catAx>
        <c:axId val="922190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199423"/>
        <c:crosses val="autoZero"/>
        <c:auto val="1"/>
        <c:lblAlgn val="ctr"/>
        <c:lblOffset val="100"/>
        <c:noMultiLvlLbl val="0"/>
      </c:catAx>
      <c:valAx>
        <c:axId val="922199423"/>
        <c:scaling>
          <c:orientation val="minMax"/>
        </c:scaling>
        <c:delete val="1"/>
        <c:axPos val="l"/>
        <c:numFmt formatCode="0%" sourceLinked="1"/>
        <c:majorTickMark val="none"/>
        <c:minorTickMark val="none"/>
        <c:tickLblPos val="nextTo"/>
        <c:crossAx val="9221903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07.sample-data-excel-portfolio-project123454567.xlsx]PIVOTS!rep sat</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Rating</a:t>
            </a:r>
          </a:p>
        </c:rich>
      </c:tx>
      <c:layout>
        <c:manualLayout>
          <c:xMode val="edge"/>
          <c:yMode val="edge"/>
          <c:x val="0.38523704119517954"/>
          <c:y val="1.85840604367302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95000">
                <a:srgbClr val="FF0000"/>
              </a:gs>
              <a:gs pos="0">
                <a:srgbClr val="FF0000"/>
              </a:gs>
              <a:gs pos="95000">
                <a:srgbClr val="FF0000">
                  <a:alpha val="77000"/>
                </a:srgbClr>
              </a:gs>
              <a:gs pos="100000">
                <a:schemeClr val="accent1">
                  <a:lumMod val="45000"/>
                  <a:lumOff val="55000"/>
                </a:schemeClr>
              </a:gs>
              <a:gs pos="100000">
                <a:srgbClr val="FF0000"/>
              </a:gs>
            </a:gsLst>
            <a:lin ang="27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95000">
                <a:srgbClr val="FF0000"/>
              </a:gs>
              <a:gs pos="0">
                <a:srgbClr val="FF0000"/>
              </a:gs>
              <a:gs pos="95000">
                <a:srgbClr val="FF0000">
                  <a:alpha val="77000"/>
                </a:srgbClr>
              </a:gs>
              <a:gs pos="100000">
                <a:schemeClr val="accent1">
                  <a:lumMod val="45000"/>
                  <a:lumOff val="55000"/>
                </a:schemeClr>
              </a:gs>
              <a:gs pos="100000">
                <a:srgbClr val="FF0000"/>
              </a:gs>
            </a:gsLst>
            <a:lin ang="2700000" scaled="1"/>
          </a:gradFill>
          <a:ln>
            <a:noFill/>
          </a:ln>
          <a:effectLst/>
        </c:spPr>
      </c:pivotFmt>
    </c:pivotFmts>
    <c:plotArea>
      <c:layout>
        <c:manualLayout>
          <c:layoutTarget val="inner"/>
          <c:xMode val="edge"/>
          <c:yMode val="edge"/>
          <c:x val="0.13587631097088759"/>
          <c:y val="0.14861111111111111"/>
          <c:w val="0.81921349880086258"/>
          <c:h val="0.73111111111111116"/>
        </c:manualLayout>
      </c:layout>
      <c:barChart>
        <c:barDir val="col"/>
        <c:grouping val="clustered"/>
        <c:varyColors val="0"/>
        <c:ser>
          <c:idx val="0"/>
          <c:order val="0"/>
          <c:tx>
            <c:strRef>
              <c:f>PIVOTS!$D$104</c:f>
              <c:strCache>
                <c:ptCount val="1"/>
                <c:pt idx="0">
                  <c:v>Total</c:v>
                </c:pt>
              </c:strCache>
            </c:strRef>
          </c:tx>
          <c:spPr>
            <a:gradFill>
              <a:gsLst>
                <a:gs pos="95000">
                  <a:srgbClr val="FF0000"/>
                </a:gs>
                <a:gs pos="0">
                  <a:srgbClr val="FF0000"/>
                </a:gs>
                <a:gs pos="95000">
                  <a:srgbClr val="FF0000">
                    <a:alpha val="77000"/>
                  </a:srgbClr>
                </a:gs>
                <a:gs pos="100000">
                  <a:schemeClr val="accent1">
                    <a:lumMod val="45000"/>
                    <a:lumOff val="55000"/>
                  </a:schemeClr>
                </a:gs>
                <a:gs pos="100000">
                  <a:srgbClr val="FF0000"/>
                </a:gs>
              </a:gsLst>
              <a:lin ang="27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PIVOTS!$C$105:$C$109</c:f>
              <c:strCache>
                <c:ptCount val="4"/>
                <c:pt idx="0">
                  <c:v>2</c:v>
                </c:pt>
                <c:pt idx="1">
                  <c:v>3</c:v>
                </c:pt>
                <c:pt idx="2">
                  <c:v>4</c:v>
                </c:pt>
                <c:pt idx="3">
                  <c:v>5</c:v>
                </c:pt>
              </c:strCache>
            </c:strRef>
          </c:cat>
          <c:val>
            <c:numRef>
              <c:f>PIVOTS!$D$105:$D$109</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A4C0-4A7A-8D56-21048AEF22B4}"/>
            </c:ext>
          </c:extLst>
        </c:ser>
        <c:dLbls>
          <c:showLegendKey val="0"/>
          <c:showVal val="0"/>
          <c:showCatName val="0"/>
          <c:showSerName val="0"/>
          <c:showPercent val="0"/>
          <c:showBubbleSize val="0"/>
        </c:dLbls>
        <c:gapWidth val="20"/>
        <c:overlap val="-27"/>
        <c:axId val="664638815"/>
        <c:axId val="664639295"/>
      </c:barChart>
      <c:catAx>
        <c:axId val="6646388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639295"/>
        <c:crosses val="autoZero"/>
        <c:auto val="1"/>
        <c:lblAlgn val="ctr"/>
        <c:lblOffset val="100"/>
        <c:noMultiLvlLbl val="0"/>
      </c:catAx>
      <c:valAx>
        <c:axId val="6646392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6388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16</xdr:col>
      <xdr:colOff>0</xdr:colOff>
      <xdr:row>0</xdr:row>
      <xdr:rowOff>0</xdr:rowOff>
    </xdr:from>
    <xdr:to>
      <xdr:col>23</xdr:col>
      <xdr:colOff>90985</xdr:colOff>
      <xdr:row>1</xdr:row>
      <xdr:rowOff>0</xdr:rowOff>
    </xdr:to>
    <xdr:sp macro="" textlink="">
      <xdr:nvSpPr>
        <xdr:cNvPr id="47" name="Rectangle 46">
          <a:extLst>
            <a:ext uri="{FF2B5EF4-FFF2-40B4-BE49-F238E27FC236}">
              <a16:creationId xmlns:a16="http://schemas.microsoft.com/office/drawing/2014/main" id="{1C29407B-268B-4E82-A285-A716079CCAA8}"/>
            </a:ext>
          </a:extLst>
        </xdr:cNvPr>
        <xdr:cNvSpPr/>
      </xdr:nvSpPr>
      <xdr:spPr>
        <a:xfrm>
          <a:off x="10736239" y="0"/>
          <a:ext cx="4788089" cy="170597"/>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466297</xdr:colOff>
      <xdr:row>0</xdr:row>
      <xdr:rowOff>0</xdr:rowOff>
    </xdr:from>
    <xdr:to>
      <xdr:col>15</xdr:col>
      <xdr:colOff>671014</xdr:colOff>
      <xdr:row>14</xdr:row>
      <xdr:rowOff>147851</xdr:rowOff>
    </xdr:to>
    <xdr:sp macro="" textlink="">
      <xdr:nvSpPr>
        <xdr:cNvPr id="46" name="Rectangle 45">
          <a:extLst>
            <a:ext uri="{FF2B5EF4-FFF2-40B4-BE49-F238E27FC236}">
              <a16:creationId xmlns:a16="http://schemas.microsoft.com/office/drawing/2014/main" id="{A7C50C17-3427-4148-9D2C-E559CE7FCD39}"/>
            </a:ext>
          </a:extLst>
        </xdr:cNvPr>
        <xdr:cNvSpPr/>
      </xdr:nvSpPr>
      <xdr:spPr>
        <a:xfrm rot="5400000">
          <a:off x="9365775" y="1165746"/>
          <a:ext cx="2536209" cy="20471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329822</xdr:colOff>
      <xdr:row>13</xdr:row>
      <xdr:rowOff>113731</xdr:rowOff>
    </xdr:from>
    <xdr:to>
      <xdr:col>16</xdr:col>
      <xdr:colOff>11374</xdr:colOff>
      <xdr:row>14</xdr:row>
      <xdr:rowOff>159223</xdr:rowOff>
    </xdr:to>
    <xdr:sp macro="" textlink="">
      <xdr:nvSpPr>
        <xdr:cNvPr id="45" name="Rectangle 44">
          <a:extLst>
            <a:ext uri="{FF2B5EF4-FFF2-40B4-BE49-F238E27FC236}">
              <a16:creationId xmlns:a16="http://schemas.microsoft.com/office/drawing/2014/main" id="{769096D4-4F15-48E4-823E-2E47530A03B8}"/>
            </a:ext>
          </a:extLst>
        </xdr:cNvPr>
        <xdr:cNvSpPr/>
      </xdr:nvSpPr>
      <xdr:spPr>
        <a:xfrm>
          <a:off x="7710986" y="2331492"/>
          <a:ext cx="3036627" cy="216089"/>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11374</xdr:colOff>
      <xdr:row>0</xdr:row>
      <xdr:rowOff>0</xdr:rowOff>
    </xdr:from>
    <xdr:to>
      <xdr:col>24</xdr:col>
      <xdr:colOff>1</xdr:colOff>
      <xdr:row>20</xdr:row>
      <xdr:rowOff>45493</xdr:rowOff>
    </xdr:to>
    <xdr:sp macro="" textlink="">
      <xdr:nvSpPr>
        <xdr:cNvPr id="42" name="Rectangle 41">
          <a:extLst>
            <a:ext uri="{FF2B5EF4-FFF2-40B4-BE49-F238E27FC236}">
              <a16:creationId xmlns:a16="http://schemas.microsoft.com/office/drawing/2014/main" id="{EE2E5658-EE30-85C0-230A-4296152283C2}"/>
            </a:ext>
          </a:extLst>
        </xdr:cNvPr>
        <xdr:cNvSpPr/>
      </xdr:nvSpPr>
      <xdr:spPr>
        <a:xfrm>
          <a:off x="15444717" y="0"/>
          <a:ext cx="659642" cy="3457433"/>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0</xdr:rowOff>
    </xdr:from>
    <xdr:to>
      <xdr:col>11</xdr:col>
      <xdr:colOff>329821</xdr:colOff>
      <xdr:row>33</xdr:row>
      <xdr:rowOff>22746</xdr:rowOff>
    </xdr:to>
    <xdr:sp macro="" textlink="">
      <xdr:nvSpPr>
        <xdr:cNvPr id="41" name="Rectangle 40">
          <a:extLst>
            <a:ext uri="{FF2B5EF4-FFF2-40B4-BE49-F238E27FC236}">
              <a16:creationId xmlns:a16="http://schemas.microsoft.com/office/drawing/2014/main" id="{11FD3973-4DDD-DB6C-9D24-148E2F16AE2D}"/>
            </a:ext>
          </a:extLst>
        </xdr:cNvPr>
        <xdr:cNvSpPr/>
      </xdr:nvSpPr>
      <xdr:spPr>
        <a:xfrm>
          <a:off x="0" y="0"/>
          <a:ext cx="7710985" cy="5788925"/>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614149</xdr:colOff>
      <xdr:row>20</xdr:row>
      <xdr:rowOff>113732</xdr:rowOff>
    </xdr:from>
    <xdr:to>
      <xdr:col>23</xdr:col>
      <xdr:colOff>454926</xdr:colOff>
      <xdr:row>31</xdr:row>
      <xdr:rowOff>159224</xdr:rowOff>
    </xdr:to>
    <xdr:sp macro="" textlink="">
      <xdr:nvSpPr>
        <xdr:cNvPr id="38" name="Rectangle 37">
          <a:extLst>
            <a:ext uri="{FF2B5EF4-FFF2-40B4-BE49-F238E27FC236}">
              <a16:creationId xmlns:a16="http://schemas.microsoft.com/office/drawing/2014/main" id="{41EDE5BD-2F02-9D8E-03A3-04A08400E5A8}"/>
            </a:ext>
          </a:extLst>
        </xdr:cNvPr>
        <xdr:cNvSpPr/>
      </xdr:nvSpPr>
      <xdr:spPr>
        <a:xfrm>
          <a:off x="14034448" y="3525672"/>
          <a:ext cx="1853821" cy="205853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671013</xdr:colOff>
      <xdr:row>19</xdr:row>
      <xdr:rowOff>170595</xdr:rowOff>
    </xdr:from>
    <xdr:to>
      <xdr:col>24</xdr:col>
      <xdr:colOff>0</xdr:colOff>
      <xdr:row>33</xdr:row>
      <xdr:rowOff>22746</xdr:rowOff>
    </xdr:to>
    <xdr:sp macro="" textlink="">
      <xdr:nvSpPr>
        <xdr:cNvPr id="3" name="Rectangle 2">
          <a:extLst>
            <a:ext uri="{FF2B5EF4-FFF2-40B4-BE49-F238E27FC236}">
              <a16:creationId xmlns:a16="http://schemas.microsoft.com/office/drawing/2014/main" id="{B07C8514-EBE6-494E-3C44-63C85C6DBA02}"/>
            </a:ext>
          </a:extLst>
        </xdr:cNvPr>
        <xdr:cNvSpPr/>
      </xdr:nvSpPr>
      <xdr:spPr>
        <a:xfrm>
          <a:off x="10736237" y="3411938"/>
          <a:ext cx="5368121" cy="23769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609602</xdr:colOff>
      <xdr:row>14</xdr:row>
      <xdr:rowOff>52299</xdr:rowOff>
    </xdr:from>
    <xdr:to>
      <xdr:col>11</xdr:col>
      <xdr:colOff>272956</xdr:colOff>
      <xdr:row>32</xdr:row>
      <xdr:rowOff>0</xdr:rowOff>
    </xdr:to>
    <xdr:sp macro="" textlink="">
      <xdr:nvSpPr>
        <xdr:cNvPr id="35" name="Rectangle 34">
          <a:extLst>
            <a:ext uri="{FF2B5EF4-FFF2-40B4-BE49-F238E27FC236}">
              <a16:creationId xmlns:a16="http://schemas.microsoft.com/office/drawing/2014/main" id="{B5774FAD-C6D9-F07B-7EEE-7C8251A78BDF}"/>
            </a:ext>
          </a:extLst>
        </xdr:cNvPr>
        <xdr:cNvSpPr/>
      </xdr:nvSpPr>
      <xdr:spPr>
        <a:xfrm>
          <a:off x="1951632" y="2440657"/>
          <a:ext cx="5702488" cy="31549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163957</xdr:colOff>
      <xdr:row>1</xdr:row>
      <xdr:rowOff>53162</xdr:rowOff>
    </xdr:from>
    <xdr:to>
      <xdr:col>2</xdr:col>
      <xdr:colOff>447492</xdr:colOff>
      <xdr:row>6</xdr:row>
      <xdr:rowOff>62022</xdr:rowOff>
    </xdr:to>
    <xdr:sp macro="" textlink="PIVOTS!A4">
      <xdr:nvSpPr>
        <xdr:cNvPr id="2" name="Rectangle 1">
          <a:extLst>
            <a:ext uri="{FF2B5EF4-FFF2-40B4-BE49-F238E27FC236}">
              <a16:creationId xmlns:a16="http://schemas.microsoft.com/office/drawing/2014/main" id="{B36817BB-9B4F-7CAD-E0DF-341AC487BF66}"/>
            </a:ext>
          </a:extLst>
        </xdr:cNvPr>
        <xdr:cNvSpPr>
          <a:spLocks/>
        </xdr:cNvSpPr>
      </xdr:nvSpPr>
      <xdr:spPr>
        <a:xfrm>
          <a:off x="163957" y="225440"/>
          <a:ext cx="1622005" cy="870252"/>
        </a:xfrm>
        <a:prstGeom prst="rect">
          <a:avLst/>
        </a:prstGeom>
        <a:solidFill>
          <a:srgbClr val="FF0000"/>
        </a:solidFill>
        <a:effectLst>
          <a:outerShdw blurRad="50800" dist="38100" dir="2700000" sx="102000" sy="102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F4344DF-E7A1-4319-9B35-0D8946967ED1}" type="TxLink">
            <a:rPr lang="en-US" sz="2800" b="0" i="0" u="none" strike="noStrike">
              <a:solidFill>
                <a:schemeClr val="bg1"/>
              </a:solidFill>
              <a:latin typeface="Arial"/>
              <a:cs typeface="Arial"/>
            </a:rPr>
            <a:pPr algn="ctr"/>
            <a:t>1,000</a:t>
          </a:fld>
          <a:endParaRPr lang="en-IN" sz="2800">
            <a:solidFill>
              <a:schemeClr val="bg1"/>
            </a:solidFill>
          </a:endParaRPr>
        </a:p>
      </xdr:txBody>
    </xdr:sp>
    <xdr:clientData/>
  </xdr:twoCellAnchor>
  <xdr:twoCellAnchor>
    <xdr:from>
      <xdr:col>1</xdr:col>
      <xdr:colOff>46382</xdr:colOff>
      <xdr:row>1</xdr:row>
      <xdr:rowOff>46383</xdr:rowOff>
    </xdr:from>
    <xdr:to>
      <xdr:col>2</xdr:col>
      <xdr:colOff>46382</xdr:colOff>
      <xdr:row>2</xdr:row>
      <xdr:rowOff>66260</xdr:rowOff>
    </xdr:to>
    <xdr:sp macro="" textlink="">
      <xdr:nvSpPr>
        <xdr:cNvPr id="5" name="Rectangle 4">
          <a:extLst>
            <a:ext uri="{FF2B5EF4-FFF2-40B4-BE49-F238E27FC236}">
              <a16:creationId xmlns:a16="http://schemas.microsoft.com/office/drawing/2014/main" id="{DB3E314B-5E1E-49FE-CB3C-1C415F2CDCB2}"/>
            </a:ext>
          </a:extLst>
        </xdr:cNvPr>
        <xdr:cNvSpPr/>
      </xdr:nvSpPr>
      <xdr:spPr>
        <a:xfrm>
          <a:off x="715617" y="218661"/>
          <a:ext cx="669235" cy="19215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Calls</a:t>
          </a:r>
        </a:p>
      </xdr:txBody>
    </xdr:sp>
    <xdr:clientData/>
  </xdr:twoCellAnchor>
  <xdr:twoCellAnchor editAs="oneCell">
    <xdr:from>
      <xdr:col>0</xdr:col>
      <xdr:colOff>530064</xdr:colOff>
      <xdr:row>1</xdr:row>
      <xdr:rowOff>72890</xdr:rowOff>
    </xdr:from>
    <xdr:to>
      <xdr:col>1</xdr:col>
      <xdr:colOff>92765</xdr:colOff>
      <xdr:row>2</xdr:row>
      <xdr:rowOff>125339</xdr:rowOff>
    </xdr:to>
    <xdr:pic>
      <xdr:nvPicPr>
        <xdr:cNvPr id="6" name="Graphic 5" descr="Receiver with solid fill">
          <a:extLst>
            <a:ext uri="{FF2B5EF4-FFF2-40B4-BE49-F238E27FC236}">
              <a16:creationId xmlns:a16="http://schemas.microsoft.com/office/drawing/2014/main" id="{1757790F-BA00-4913-9883-A31CDD24EC7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30064" y="245168"/>
          <a:ext cx="231936" cy="224728"/>
        </a:xfrm>
        <a:prstGeom prst="rect">
          <a:avLst/>
        </a:prstGeom>
      </xdr:spPr>
    </xdr:pic>
    <xdr:clientData/>
  </xdr:twoCellAnchor>
  <xdr:twoCellAnchor>
    <xdr:from>
      <xdr:col>0</xdr:col>
      <xdr:colOff>602974</xdr:colOff>
      <xdr:row>5</xdr:row>
      <xdr:rowOff>0</xdr:rowOff>
    </xdr:from>
    <xdr:to>
      <xdr:col>1</xdr:col>
      <xdr:colOff>602973</xdr:colOff>
      <xdr:row>6</xdr:row>
      <xdr:rowOff>26504</xdr:rowOff>
    </xdr:to>
    <xdr:sp macro="" textlink="PIVOTS!A11">
      <xdr:nvSpPr>
        <xdr:cNvPr id="7" name="TextBox 6">
          <a:extLst>
            <a:ext uri="{FF2B5EF4-FFF2-40B4-BE49-F238E27FC236}">
              <a16:creationId xmlns:a16="http://schemas.microsoft.com/office/drawing/2014/main" id="{9AD5966B-6C4D-9B62-B84C-3CC0513A6AEE}"/>
            </a:ext>
          </a:extLst>
        </xdr:cNvPr>
        <xdr:cNvSpPr txBox="1"/>
      </xdr:nvSpPr>
      <xdr:spPr>
        <a:xfrm>
          <a:off x="602974" y="861391"/>
          <a:ext cx="669234" cy="198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FD799FA-F4D2-4F76-9ED6-52CD3D1F4354}" type="TxLink">
            <a:rPr lang="en-US" sz="1100" b="1" i="0" u="none" strike="noStrike">
              <a:solidFill>
                <a:schemeClr val="bg1"/>
              </a:solidFill>
              <a:latin typeface="Arial"/>
              <a:cs typeface="Arial"/>
            </a:rPr>
            <a:pPr algn="ctr"/>
            <a:t>200</a:t>
          </a:fld>
          <a:endParaRPr lang="en-IN" sz="1100" b="1">
            <a:solidFill>
              <a:schemeClr val="bg1"/>
            </a:solidFill>
          </a:endParaRPr>
        </a:p>
      </xdr:txBody>
    </xdr:sp>
    <xdr:clientData/>
  </xdr:twoCellAnchor>
  <xdr:twoCellAnchor>
    <xdr:from>
      <xdr:col>0</xdr:col>
      <xdr:colOff>172278</xdr:colOff>
      <xdr:row>7</xdr:row>
      <xdr:rowOff>92919</xdr:rowOff>
    </xdr:from>
    <xdr:to>
      <xdr:col>2</xdr:col>
      <xdr:colOff>455813</xdr:colOff>
      <xdr:row>12</xdr:row>
      <xdr:rowOff>101780</xdr:rowOff>
    </xdr:to>
    <xdr:sp macro="" textlink="PIVOTS!B4">
      <xdr:nvSpPr>
        <xdr:cNvPr id="8" name="Rectangle 7">
          <a:extLst>
            <a:ext uri="{FF2B5EF4-FFF2-40B4-BE49-F238E27FC236}">
              <a16:creationId xmlns:a16="http://schemas.microsoft.com/office/drawing/2014/main" id="{2BA56162-A43C-4461-9E9D-7399C84D88E0}"/>
            </a:ext>
          </a:extLst>
        </xdr:cNvPr>
        <xdr:cNvSpPr>
          <a:spLocks/>
        </xdr:cNvSpPr>
      </xdr:nvSpPr>
      <xdr:spPr>
        <a:xfrm>
          <a:off x="172278" y="1312119"/>
          <a:ext cx="1633364" cy="879718"/>
        </a:xfrm>
        <a:prstGeom prst="rect">
          <a:avLst/>
        </a:prstGeom>
        <a:solidFill>
          <a:srgbClr val="FF0000"/>
        </a:solidFill>
        <a:effectLst>
          <a:outerShdw blurRad="50800" dist="38100" dir="2700000" sx="102000" sy="102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9C3DB75-E9F4-4957-95BC-68F9E354223F}" type="TxLink">
            <a:rPr lang="en-US" sz="2800" b="1" i="0" u="none" strike="noStrike">
              <a:solidFill>
                <a:schemeClr val="bg1"/>
              </a:solidFill>
              <a:latin typeface="Arial"/>
              <a:cs typeface="Arial"/>
            </a:rPr>
            <a:pPr algn="ctr"/>
            <a:t>₹ 96,623</a:t>
          </a:fld>
          <a:endParaRPr lang="en-IN" sz="2800" b="1">
            <a:solidFill>
              <a:schemeClr val="bg1"/>
            </a:solidFill>
          </a:endParaRPr>
        </a:p>
      </xdr:txBody>
    </xdr:sp>
    <xdr:clientData/>
  </xdr:twoCellAnchor>
  <xdr:twoCellAnchor>
    <xdr:from>
      <xdr:col>1</xdr:col>
      <xdr:colOff>67482</xdr:colOff>
      <xdr:row>7</xdr:row>
      <xdr:rowOff>108856</xdr:rowOff>
    </xdr:from>
    <xdr:to>
      <xdr:col>2</xdr:col>
      <xdr:colOff>141514</xdr:colOff>
      <xdr:row>9</xdr:row>
      <xdr:rowOff>43542</xdr:rowOff>
    </xdr:to>
    <xdr:sp macro="" textlink="">
      <xdr:nvSpPr>
        <xdr:cNvPr id="9" name="Rectangle 8">
          <a:extLst>
            <a:ext uri="{FF2B5EF4-FFF2-40B4-BE49-F238E27FC236}">
              <a16:creationId xmlns:a16="http://schemas.microsoft.com/office/drawing/2014/main" id="{737E1210-EFE3-4D8D-97F7-AC87B73D7FDC}"/>
            </a:ext>
          </a:extLst>
        </xdr:cNvPr>
        <xdr:cNvSpPr/>
      </xdr:nvSpPr>
      <xdr:spPr>
        <a:xfrm>
          <a:off x="742396" y="1328056"/>
          <a:ext cx="748947" cy="2830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Amount</a:t>
          </a:r>
        </a:p>
      </xdr:txBody>
    </xdr:sp>
    <xdr:clientData/>
  </xdr:twoCellAnchor>
  <xdr:twoCellAnchor>
    <xdr:from>
      <xdr:col>0</xdr:col>
      <xdr:colOff>591417</xdr:colOff>
      <xdr:row>11</xdr:row>
      <xdr:rowOff>76200</xdr:rowOff>
    </xdr:from>
    <xdr:to>
      <xdr:col>2</xdr:col>
      <xdr:colOff>65314</xdr:colOff>
      <xdr:row>12</xdr:row>
      <xdr:rowOff>59635</xdr:rowOff>
    </xdr:to>
    <xdr:sp macro="" textlink="PIVOTS!B11">
      <xdr:nvSpPr>
        <xdr:cNvPr id="11" name="TextBox 10">
          <a:extLst>
            <a:ext uri="{FF2B5EF4-FFF2-40B4-BE49-F238E27FC236}">
              <a16:creationId xmlns:a16="http://schemas.microsoft.com/office/drawing/2014/main" id="{3FCF2F7E-D75D-4CC4-B5DB-9D3817EDAAAD}"/>
            </a:ext>
          </a:extLst>
        </xdr:cNvPr>
        <xdr:cNvSpPr txBox="1"/>
      </xdr:nvSpPr>
      <xdr:spPr>
        <a:xfrm>
          <a:off x="591417" y="1992086"/>
          <a:ext cx="823726" cy="157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A15060-1362-4B69-BB60-9473A680E7D5}" type="TxLink">
            <a:rPr lang="en-US" sz="1100" b="1" i="0" u="none" strike="noStrike">
              <a:solidFill>
                <a:schemeClr val="bg1"/>
              </a:solidFill>
              <a:latin typeface="Arial"/>
              <a:cs typeface="Arial"/>
            </a:rPr>
            <a:pPr algn="ctr"/>
            <a:t>₹ 20,104</a:t>
          </a:fld>
          <a:endParaRPr lang="en-IN" sz="1100" b="1">
            <a:solidFill>
              <a:schemeClr val="bg1"/>
            </a:solidFill>
          </a:endParaRPr>
        </a:p>
      </xdr:txBody>
    </xdr:sp>
    <xdr:clientData/>
  </xdr:twoCellAnchor>
  <xdr:twoCellAnchor>
    <xdr:from>
      <xdr:col>0</xdr:col>
      <xdr:colOff>178904</xdr:colOff>
      <xdr:row>14</xdr:row>
      <xdr:rowOff>6780</xdr:rowOff>
    </xdr:from>
    <xdr:to>
      <xdr:col>2</xdr:col>
      <xdr:colOff>462439</xdr:colOff>
      <xdr:row>19</xdr:row>
      <xdr:rowOff>15641</xdr:rowOff>
    </xdr:to>
    <xdr:sp macro="" textlink="PIVOTS!C4">
      <xdr:nvSpPr>
        <xdr:cNvPr id="12" name="Rectangle 11">
          <a:extLst>
            <a:ext uri="{FF2B5EF4-FFF2-40B4-BE49-F238E27FC236}">
              <a16:creationId xmlns:a16="http://schemas.microsoft.com/office/drawing/2014/main" id="{639D3766-644B-4A94-962E-32E22A573321}"/>
            </a:ext>
          </a:extLst>
        </xdr:cNvPr>
        <xdr:cNvSpPr>
          <a:spLocks/>
        </xdr:cNvSpPr>
      </xdr:nvSpPr>
      <xdr:spPr>
        <a:xfrm>
          <a:off x="178904" y="2445180"/>
          <a:ext cx="1633364" cy="879718"/>
        </a:xfrm>
        <a:prstGeom prst="rect">
          <a:avLst/>
        </a:prstGeom>
        <a:solidFill>
          <a:srgbClr val="FF0000"/>
        </a:solidFill>
        <a:effectLst>
          <a:outerShdw blurRad="50800" dist="38100" dir="2700000" sx="102000" sy="102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C14695F-B8D4-4215-BD80-5130260876AF}" type="TxLink">
            <a:rPr lang="en-US" sz="2800" b="1" i="0" u="none" strike="noStrike">
              <a:solidFill>
                <a:schemeClr val="bg1"/>
              </a:solidFill>
              <a:latin typeface="Arial"/>
              <a:cs typeface="Arial"/>
            </a:rPr>
            <a:pPr algn="ctr"/>
            <a:t>89,850</a:t>
          </a:fld>
          <a:endParaRPr lang="en-IN" sz="2800" b="1">
            <a:solidFill>
              <a:schemeClr val="bg1"/>
            </a:solidFill>
          </a:endParaRPr>
        </a:p>
      </xdr:txBody>
    </xdr:sp>
    <xdr:clientData/>
  </xdr:twoCellAnchor>
  <xdr:twoCellAnchor>
    <xdr:from>
      <xdr:col>1</xdr:col>
      <xdr:colOff>65315</xdr:colOff>
      <xdr:row>14</xdr:row>
      <xdr:rowOff>43543</xdr:rowOff>
    </xdr:from>
    <xdr:to>
      <xdr:col>2</xdr:col>
      <xdr:colOff>128537</xdr:colOff>
      <xdr:row>15</xdr:row>
      <xdr:rowOff>108858</xdr:rowOff>
    </xdr:to>
    <xdr:sp macro="" textlink="">
      <xdr:nvSpPr>
        <xdr:cNvPr id="13" name="Rectangle 12">
          <a:extLst>
            <a:ext uri="{FF2B5EF4-FFF2-40B4-BE49-F238E27FC236}">
              <a16:creationId xmlns:a16="http://schemas.microsoft.com/office/drawing/2014/main" id="{31B179D9-005F-40EE-92AD-9D5D0F2B22F8}"/>
            </a:ext>
          </a:extLst>
        </xdr:cNvPr>
        <xdr:cNvSpPr/>
      </xdr:nvSpPr>
      <xdr:spPr>
        <a:xfrm>
          <a:off x="740229" y="2481943"/>
          <a:ext cx="738137" cy="23948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Duration</a:t>
          </a:r>
        </a:p>
      </xdr:txBody>
    </xdr:sp>
    <xdr:clientData/>
  </xdr:twoCellAnchor>
  <xdr:twoCellAnchor>
    <xdr:from>
      <xdr:col>0</xdr:col>
      <xdr:colOff>598043</xdr:colOff>
      <xdr:row>17</xdr:row>
      <xdr:rowOff>119270</xdr:rowOff>
    </xdr:from>
    <xdr:to>
      <xdr:col>1</xdr:col>
      <xdr:colOff>598042</xdr:colOff>
      <xdr:row>18</xdr:row>
      <xdr:rowOff>145774</xdr:rowOff>
    </xdr:to>
    <xdr:sp macro="" textlink="PIVOTS!C11">
      <xdr:nvSpPr>
        <xdr:cNvPr id="15" name="TextBox 14">
          <a:extLst>
            <a:ext uri="{FF2B5EF4-FFF2-40B4-BE49-F238E27FC236}">
              <a16:creationId xmlns:a16="http://schemas.microsoft.com/office/drawing/2014/main" id="{52D35385-1BE2-40AF-873B-1298C6DA4FBB}"/>
            </a:ext>
          </a:extLst>
        </xdr:cNvPr>
        <xdr:cNvSpPr txBox="1"/>
      </xdr:nvSpPr>
      <xdr:spPr>
        <a:xfrm>
          <a:off x="598043" y="3048000"/>
          <a:ext cx="669234" cy="198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0115C7-9399-4705-BA87-686D01E88B38}" type="TxLink">
            <a:rPr lang="en-US" sz="1100" b="1" i="0" u="none" strike="noStrike">
              <a:solidFill>
                <a:schemeClr val="bg1"/>
              </a:solidFill>
              <a:latin typeface="Arial"/>
              <a:cs typeface="Arial"/>
            </a:rPr>
            <a:pPr algn="ctr"/>
            <a:t>18,209</a:t>
          </a:fld>
          <a:endParaRPr lang="en-IN" sz="1100" b="1">
            <a:solidFill>
              <a:schemeClr val="bg1"/>
            </a:solidFill>
          </a:endParaRPr>
        </a:p>
      </xdr:txBody>
    </xdr:sp>
    <xdr:clientData/>
  </xdr:twoCellAnchor>
  <xdr:twoCellAnchor>
    <xdr:from>
      <xdr:col>0</xdr:col>
      <xdr:colOff>192156</xdr:colOff>
      <xdr:row>20</xdr:row>
      <xdr:rowOff>106171</xdr:rowOff>
    </xdr:from>
    <xdr:to>
      <xdr:col>2</xdr:col>
      <xdr:colOff>475691</xdr:colOff>
      <xdr:row>25</xdr:row>
      <xdr:rowOff>115031</xdr:rowOff>
    </xdr:to>
    <xdr:sp macro="" textlink="PIVOTS!D4">
      <xdr:nvSpPr>
        <xdr:cNvPr id="16" name="Rectangle 15">
          <a:extLst>
            <a:ext uri="{FF2B5EF4-FFF2-40B4-BE49-F238E27FC236}">
              <a16:creationId xmlns:a16="http://schemas.microsoft.com/office/drawing/2014/main" id="{6BF28F46-A17B-4870-BF35-1B4CFA229E80}"/>
            </a:ext>
          </a:extLst>
        </xdr:cNvPr>
        <xdr:cNvSpPr>
          <a:spLocks/>
        </xdr:cNvSpPr>
      </xdr:nvSpPr>
      <xdr:spPr>
        <a:xfrm>
          <a:off x="192156" y="3551736"/>
          <a:ext cx="1622005" cy="870252"/>
        </a:xfrm>
        <a:prstGeom prst="rect">
          <a:avLst/>
        </a:prstGeom>
        <a:solidFill>
          <a:srgbClr val="FF0000"/>
        </a:solidFill>
        <a:effectLst>
          <a:outerShdw blurRad="50800" dist="38100" dir="2700000" sx="102000" sy="102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CB32067-FC2C-43F5-8C33-88F767991FB3}" type="TxLink">
            <a:rPr lang="en-US" sz="2800" b="1" i="0" u="none" strike="noStrike">
              <a:solidFill>
                <a:schemeClr val="bg1"/>
              </a:solidFill>
              <a:latin typeface="Arial"/>
              <a:cs typeface="Arial"/>
            </a:rPr>
            <a:pPr algn="ctr"/>
            <a:t>3.9</a:t>
          </a:fld>
          <a:endParaRPr lang="en-IN" sz="2800" b="1">
            <a:solidFill>
              <a:schemeClr val="bg1"/>
            </a:solidFill>
          </a:endParaRPr>
        </a:p>
      </xdr:txBody>
    </xdr:sp>
    <xdr:clientData/>
  </xdr:twoCellAnchor>
  <xdr:twoCellAnchor>
    <xdr:from>
      <xdr:col>0</xdr:col>
      <xdr:colOff>533401</xdr:colOff>
      <xdr:row>20</xdr:row>
      <xdr:rowOff>92765</xdr:rowOff>
    </xdr:from>
    <xdr:to>
      <xdr:col>2</xdr:col>
      <xdr:colOff>348342</xdr:colOff>
      <xdr:row>22</xdr:row>
      <xdr:rowOff>76200</xdr:rowOff>
    </xdr:to>
    <xdr:sp macro="" textlink="">
      <xdr:nvSpPr>
        <xdr:cNvPr id="17" name="Rectangle 16">
          <a:extLst>
            <a:ext uri="{FF2B5EF4-FFF2-40B4-BE49-F238E27FC236}">
              <a16:creationId xmlns:a16="http://schemas.microsoft.com/office/drawing/2014/main" id="{42AD16EB-9D3C-4799-9DFF-ABE1F14F619B}"/>
            </a:ext>
          </a:extLst>
        </xdr:cNvPr>
        <xdr:cNvSpPr/>
      </xdr:nvSpPr>
      <xdr:spPr>
        <a:xfrm>
          <a:off x="533401" y="3576194"/>
          <a:ext cx="1164770" cy="33177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Avg. Rating</a:t>
          </a:r>
        </a:p>
      </xdr:txBody>
    </xdr:sp>
    <xdr:clientData/>
  </xdr:twoCellAnchor>
  <xdr:twoCellAnchor>
    <xdr:from>
      <xdr:col>0</xdr:col>
      <xdr:colOff>611295</xdr:colOff>
      <xdr:row>24</xdr:row>
      <xdr:rowOff>46382</xdr:rowOff>
    </xdr:from>
    <xdr:to>
      <xdr:col>1</xdr:col>
      <xdr:colOff>611294</xdr:colOff>
      <xdr:row>25</xdr:row>
      <xdr:rowOff>72886</xdr:rowOff>
    </xdr:to>
    <xdr:sp macro="" textlink="PIVOTS!D11">
      <xdr:nvSpPr>
        <xdr:cNvPr id="19" name="TextBox 18">
          <a:extLst>
            <a:ext uri="{FF2B5EF4-FFF2-40B4-BE49-F238E27FC236}">
              <a16:creationId xmlns:a16="http://schemas.microsoft.com/office/drawing/2014/main" id="{005B23F8-981B-465C-B525-EF2A4F327A3D}"/>
            </a:ext>
          </a:extLst>
        </xdr:cNvPr>
        <xdr:cNvSpPr txBox="1"/>
      </xdr:nvSpPr>
      <xdr:spPr>
        <a:xfrm>
          <a:off x="611295" y="4181060"/>
          <a:ext cx="669234" cy="198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BFF74DB-3BAD-4F68-A5B7-71ECA459EEE4}" type="TxLink">
            <a:rPr lang="en-US" sz="1100" b="1" i="0" u="none" strike="noStrike">
              <a:solidFill>
                <a:schemeClr val="bg1"/>
              </a:solidFill>
              <a:latin typeface="Arial"/>
              <a:cs typeface="Arial"/>
            </a:rPr>
            <a:pPr algn="ctr"/>
            <a:t>3.9</a:t>
          </a:fld>
          <a:endParaRPr lang="en-IN" sz="1100" b="1">
            <a:solidFill>
              <a:schemeClr val="bg1"/>
            </a:solidFill>
          </a:endParaRPr>
        </a:p>
      </xdr:txBody>
    </xdr:sp>
    <xdr:clientData/>
  </xdr:twoCellAnchor>
  <xdr:twoCellAnchor>
    <xdr:from>
      <xdr:col>0</xdr:col>
      <xdr:colOff>178365</xdr:colOff>
      <xdr:row>26</xdr:row>
      <xdr:rowOff>95286</xdr:rowOff>
    </xdr:from>
    <xdr:to>
      <xdr:col>2</xdr:col>
      <xdr:colOff>511662</xdr:colOff>
      <xdr:row>31</xdr:row>
      <xdr:rowOff>104147</xdr:rowOff>
    </xdr:to>
    <xdr:sp macro="" textlink="PIVOTS!E4">
      <xdr:nvSpPr>
        <xdr:cNvPr id="20" name="Rectangle 19">
          <a:extLst>
            <a:ext uri="{FF2B5EF4-FFF2-40B4-BE49-F238E27FC236}">
              <a16:creationId xmlns:a16="http://schemas.microsoft.com/office/drawing/2014/main" id="{71A600CA-5E79-4D7A-ADE1-194CFE9494B9}"/>
            </a:ext>
          </a:extLst>
        </xdr:cNvPr>
        <xdr:cNvSpPr>
          <a:spLocks/>
        </xdr:cNvSpPr>
      </xdr:nvSpPr>
      <xdr:spPr>
        <a:xfrm>
          <a:off x="178365" y="4617590"/>
          <a:ext cx="1675080" cy="878535"/>
        </a:xfrm>
        <a:prstGeom prst="rect">
          <a:avLst/>
        </a:prstGeom>
        <a:solidFill>
          <a:srgbClr val="FF0000"/>
        </a:solidFill>
        <a:effectLst>
          <a:outerShdw blurRad="50800" dist="38100" dir="2700000" sx="102000" sy="102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1DB28CF-1E54-4B34-8B3C-BE5A1D5E1F37}" type="TxLink">
            <a:rPr lang="en-US" sz="2800" b="1" i="0" u="none" strike="noStrike">
              <a:solidFill>
                <a:schemeClr val="bg1"/>
              </a:solidFill>
              <a:latin typeface="Arial"/>
              <a:cs typeface="Arial"/>
            </a:rPr>
            <a:pPr algn="ctr"/>
            <a:t>307</a:t>
          </a:fld>
          <a:endParaRPr lang="en-IN" sz="2800" b="1">
            <a:solidFill>
              <a:schemeClr val="bg1"/>
            </a:solidFill>
          </a:endParaRPr>
        </a:p>
      </xdr:txBody>
    </xdr:sp>
    <xdr:clientData/>
  </xdr:twoCellAnchor>
  <xdr:twoCellAnchor>
    <xdr:from>
      <xdr:col>0</xdr:col>
      <xdr:colOff>457201</xdr:colOff>
      <xdr:row>26</xdr:row>
      <xdr:rowOff>114536</xdr:rowOff>
    </xdr:from>
    <xdr:to>
      <xdr:col>2</xdr:col>
      <xdr:colOff>446314</xdr:colOff>
      <xdr:row>28</xdr:row>
      <xdr:rowOff>76200</xdr:rowOff>
    </xdr:to>
    <xdr:sp macro="" textlink="">
      <xdr:nvSpPr>
        <xdr:cNvPr id="21" name="Rectangle 20">
          <a:extLst>
            <a:ext uri="{FF2B5EF4-FFF2-40B4-BE49-F238E27FC236}">
              <a16:creationId xmlns:a16="http://schemas.microsoft.com/office/drawing/2014/main" id="{629DA0E5-45FA-42C3-A069-A61918436121}"/>
            </a:ext>
          </a:extLst>
        </xdr:cNvPr>
        <xdr:cNvSpPr/>
      </xdr:nvSpPr>
      <xdr:spPr>
        <a:xfrm>
          <a:off x="457201" y="4642993"/>
          <a:ext cx="1338942" cy="31000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Happy Callers</a:t>
          </a:r>
        </a:p>
      </xdr:txBody>
    </xdr:sp>
    <xdr:clientData/>
  </xdr:twoCellAnchor>
  <xdr:twoCellAnchor>
    <xdr:from>
      <xdr:col>0</xdr:col>
      <xdr:colOff>631174</xdr:colOff>
      <xdr:row>30</xdr:row>
      <xdr:rowOff>46382</xdr:rowOff>
    </xdr:from>
    <xdr:to>
      <xdr:col>1</xdr:col>
      <xdr:colOff>631173</xdr:colOff>
      <xdr:row>31</xdr:row>
      <xdr:rowOff>72887</xdr:rowOff>
    </xdr:to>
    <xdr:sp macro="" textlink="PIVOTS!E11">
      <xdr:nvSpPr>
        <xdr:cNvPr id="23" name="TextBox 22">
          <a:extLst>
            <a:ext uri="{FF2B5EF4-FFF2-40B4-BE49-F238E27FC236}">
              <a16:creationId xmlns:a16="http://schemas.microsoft.com/office/drawing/2014/main" id="{B69113CD-ABF4-4014-8793-C1252ECD2220}"/>
            </a:ext>
          </a:extLst>
        </xdr:cNvPr>
        <xdr:cNvSpPr txBox="1"/>
      </xdr:nvSpPr>
      <xdr:spPr>
        <a:xfrm>
          <a:off x="631174" y="5214730"/>
          <a:ext cx="669234" cy="198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6089DDE-D57D-4220-A077-9F89065D1D51}" type="TxLink">
            <a:rPr lang="en-US" sz="1100" b="1" i="0" u="none" strike="noStrike">
              <a:solidFill>
                <a:schemeClr val="bg1"/>
              </a:solidFill>
              <a:latin typeface="Arial"/>
              <a:cs typeface="Arial"/>
            </a:rPr>
            <a:pPr algn="ctr"/>
            <a:t>51</a:t>
          </a:fld>
          <a:endParaRPr lang="en-IN" sz="1100" b="1">
            <a:solidFill>
              <a:schemeClr val="bg1"/>
            </a:solidFill>
          </a:endParaRPr>
        </a:p>
      </xdr:txBody>
    </xdr:sp>
    <xdr:clientData/>
  </xdr:twoCellAnchor>
  <xdr:twoCellAnchor editAs="oneCell">
    <xdr:from>
      <xdr:col>0</xdr:col>
      <xdr:colOff>531506</xdr:colOff>
      <xdr:row>7</xdr:row>
      <xdr:rowOff>134096</xdr:rowOff>
    </xdr:from>
    <xdr:to>
      <xdr:col>1</xdr:col>
      <xdr:colOff>101525</xdr:colOff>
      <xdr:row>9</xdr:row>
      <xdr:rowOff>21772</xdr:rowOff>
    </xdr:to>
    <xdr:pic>
      <xdr:nvPicPr>
        <xdr:cNvPr id="24" name="Graphic 23" descr="Shopping cart with solid fill">
          <a:extLst>
            <a:ext uri="{FF2B5EF4-FFF2-40B4-BE49-F238E27FC236}">
              <a16:creationId xmlns:a16="http://schemas.microsoft.com/office/drawing/2014/main" id="{08CE9147-3F3E-4F6F-B273-48C4BAE56D4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31506" y="1353296"/>
          <a:ext cx="244933" cy="236019"/>
        </a:xfrm>
        <a:prstGeom prst="rect">
          <a:avLst/>
        </a:prstGeom>
      </xdr:spPr>
    </xdr:pic>
    <xdr:clientData/>
  </xdr:twoCellAnchor>
  <xdr:twoCellAnchor editAs="oneCell">
    <xdr:from>
      <xdr:col>0</xdr:col>
      <xdr:colOff>511629</xdr:colOff>
      <xdr:row>14</xdr:row>
      <xdr:rowOff>44691</xdr:rowOff>
    </xdr:from>
    <xdr:to>
      <xdr:col>1</xdr:col>
      <xdr:colOff>89000</xdr:colOff>
      <xdr:row>15</xdr:row>
      <xdr:rowOff>119744</xdr:rowOff>
    </xdr:to>
    <xdr:pic>
      <xdr:nvPicPr>
        <xdr:cNvPr id="25" name="Graphic 24" descr="Hourglass Finished with solid fill">
          <a:extLst>
            <a:ext uri="{FF2B5EF4-FFF2-40B4-BE49-F238E27FC236}">
              <a16:creationId xmlns:a16="http://schemas.microsoft.com/office/drawing/2014/main" id="{C7487CAD-C501-47AB-9E87-DBAD755658B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11629" y="2483091"/>
          <a:ext cx="252285" cy="249224"/>
        </a:xfrm>
        <a:prstGeom prst="rect">
          <a:avLst/>
        </a:prstGeom>
      </xdr:spPr>
    </xdr:pic>
    <xdr:clientData/>
  </xdr:twoCellAnchor>
  <xdr:twoCellAnchor editAs="oneCell">
    <xdr:from>
      <xdr:col>0</xdr:col>
      <xdr:colOff>257470</xdr:colOff>
      <xdr:row>20</xdr:row>
      <xdr:rowOff>90078</xdr:rowOff>
    </xdr:from>
    <xdr:to>
      <xdr:col>0</xdr:col>
      <xdr:colOff>577903</xdr:colOff>
      <xdr:row>22</xdr:row>
      <xdr:rowOff>8936</xdr:rowOff>
    </xdr:to>
    <xdr:pic>
      <xdr:nvPicPr>
        <xdr:cNvPr id="26" name="Graphic 25" descr="Rating Star with solid fill">
          <a:extLst>
            <a:ext uri="{FF2B5EF4-FFF2-40B4-BE49-F238E27FC236}">
              <a16:creationId xmlns:a16="http://schemas.microsoft.com/office/drawing/2014/main" id="{0DA55147-20D9-4870-B9C9-B5977986A3B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257470" y="3573507"/>
          <a:ext cx="320433" cy="312693"/>
        </a:xfrm>
        <a:prstGeom prst="rect">
          <a:avLst/>
        </a:prstGeom>
      </xdr:spPr>
    </xdr:pic>
    <xdr:clientData/>
  </xdr:twoCellAnchor>
  <xdr:twoCellAnchor editAs="oneCell">
    <xdr:from>
      <xdr:col>0</xdr:col>
      <xdr:colOff>277349</xdr:colOff>
      <xdr:row>26</xdr:row>
      <xdr:rowOff>127944</xdr:rowOff>
    </xdr:from>
    <xdr:to>
      <xdr:col>0</xdr:col>
      <xdr:colOff>490462</xdr:colOff>
      <xdr:row>27</xdr:row>
      <xdr:rowOff>163285</xdr:rowOff>
    </xdr:to>
    <xdr:pic>
      <xdr:nvPicPr>
        <xdr:cNvPr id="27" name="Graphic 26" descr="Call center with solid fill">
          <a:extLst>
            <a:ext uri="{FF2B5EF4-FFF2-40B4-BE49-F238E27FC236}">
              <a16:creationId xmlns:a16="http://schemas.microsoft.com/office/drawing/2014/main" id="{FCC1D797-6146-4149-BB42-33623E88768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77349" y="4656401"/>
          <a:ext cx="213113" cy="209513"/>
        </a:xfrm>
        <a:prstGeom prst="rect">
          <a:avLst/>
        </a:prstGeom>
      </xdr:spPr>
    </xdr:pic>
    <xdr:clientData/>
  </xdr:twoCellAnchor>
  <xdr:twoCellAnchor editAs="oneCell">
    <xdr:from>
      <xdr:col>11</xdr:col>
      <xdr:colOff>339407</xdr:colOff>
      <xdr:row>14</xdr:row>
      <xdr:rowOff>63135</xdr:rowOff>
    </xdr:from>
    <xdr:to>
      <xdr:col>14</xdr:col>
      <xdr:colOff>39362</xdr:colOff>
      <xdr:row>32</xdr:row>
      <xdr:rowOff>34118</xdr:rowOff>
    </xdr:to>
    <mc:AlternateContent xmlns:mc="http://schemas.openxmlformats.org/markup-compatibility/2006" xmlns:a14="http://schemas.microsoft.com/office/drawing/2010/main">
      <mc:Choice Requires="a14">
        <xdr:graphicFrame macro="">
          <xdr:nvGraphicFramePr>
            <xdr:cNvPr id="28" name="Representative">
              <a:extLst>
                <a:ext uri="{FF2B5EF4-FFF2-40B4-BE49-F238E27FC236}">
                  <a16:creationId xmlns:a16="http://schemas.microsoft.com/office/drawing/2014/main" id="{96CE416F-5F10-492A-AE63-1AD5CAEECFC1}"/>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757959" y="2515549"/>
              <a:ext cx="1723196" cy="32554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316521</xdr:colOff>
      <xdr:row>1</xdr:row>
      <xdr:rowOff>6381</xdr:rowOff>
    </xdr:from>
    <xdr:to>
      <xdr:col>11</xdr:col>
      <xdr:colOff>311431</xdr:colOff>
      <xdr:row>13</xdr:row>
      <xdr:rowOff>93466</xdr:rowOff>
    </xdr:to>
    <xdr:graphicFrame macro="">
      <xdr:nvGraphicFramePr>
        <xdr:cNvPr id="30" name="Chart 29">
          <a:extLst>
            <a:ext uri="{FF2B5EF4-FFF2-40B4-BE49-F238E27FC236}">
              <a16:creationId xmlns:a16="http://schemas.microsoft.com/office/drawing/2014/main" id="{EB020DC4-0F0A-4B26-BB47-232F101457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623872</xdr:colOff>
      <xdr:row>1</xdr:row>
      <xdr:rowOff>10887</xdr:rowOff>
    </xdr:from>
    <xdr:to>
      <xdr:col>8</xdr:col>
      <xdr:colOff>318105</xdr:colOff>
      <xdr:row>13</xdr:row>
      <xdr:rowOff>116115</xdr:rowOff>
    </xdr:to>
    <xdr:graphicFrame macro="">
      <xdr:nvGraphicFramePr>
        <xdr:cNvPr id="29" name="Chart 28">
          <a:extLst>
            <a:ext uri="{FF2B5EF4-FFF2-40B4-BE49-F238E27FC236}">
              <a16:creationId xmlns:a16="http://schemas.microsoft.com/office/drawing/2014/main" id="{62B49E8C-C2EA-4F98-8D6D-D0AE1971F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57977</xdr:colOff>
      <xdr:row>14</xdr:row>
      <xdr:rowOff>74543</xdr:rowOff>
    </xdr:from>
    <xdr:to>
      <xdr:col>7</xdr:col>
      <xdr:colOff>446313</xdr:colOff>
      <xdr:row>32</xdr:row>
      <xdr:rowOff>0</xdr:rowOff>
    </xdr:to>
    <xdr:graphicFrame macro="">
      <xdr:nvGraphicFramePr>
        <xdr:cNvPr id="33" name="Chart 32">
          <a:extLst>
            <a:ext uri="{FF2B5EF4-FFF2-40B4-BE49-F238E27FC236}">
              <a16:creationId xmlns:a16="http://schemas.microsoft.com/office/drawing/2014/main" id="{5BE35771-EAB7-40DC-8B52-8971B88533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424542</xdr:colOff>
      <xdr:row>14</xdr:row>
      <xdr:rowOff>88031</xdr:rowOff>
    </xdr:from>
    <xdr:to>
      <xdr:col>11</xdr:col>
      <xdr:colOff>204717</xdr:colOff>
      <xdr:row>31</xdr:row>
      <xdr:rowOff>136478</xdr:rowOff>
    </xdr:to>
    <xdr:graphicFrame macro="">
      <xdr:nvGraphicFramePr>
        <xdr:cNvPr id="34" name="Chart 33">
          <a:extLst>
            <a:ext uri="{FF2B5EF4-FFF2-40B4-BE49-F238E27FC236}">
              <a16:creationId xmlns:a16="http://schemas.microsoft.com/office/drawing/2014/main" id="{969E28B7-26BB-4AEB-8D27-D08E1EC4CD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17126</xdr:colOff>
      <xdr:row>20</xdr:row>
      <xdr:rowOff>21699</xdr:rowOff>
    </xdr:from>
    <xdr:to>
      <xdr:col>20</xdr:col>
      <xdr:colOff>613103</xdr:colOff>
      <xdr:row>31</xdr:row>
      <xdr:rowOff>157655</xdr:rowOff>
    </xdr:to>
    <xdr:graphicFrame macro="">
      <xdr:nvGraphicFramePr>
        <xdr:cNvPr id="36" name="Chart 35">
          <a:extLst>
            <a:ext uri="{FF2B5EF4-FFF2-40B4-BE49-F238E27FC236}">
              <a16:creationId xmlns:a16="http://schemas.microsoft.com/office/drawing/2014/main" id="{527796C5-0768-493C-889B-E48DA60A62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11</xdr:col>
      <xdr:colOff>297791</xdr:colOff>
      <xdr:row>1</xdr:row>
      <xdr:rowOff>13071</xdr:rowOff>
    </xdr:from>
    <xdr:to>
      <xdr:col>15</xdr:col>
      <xdr:colOff>617677</xdr:colOff>
      <xdr:row>14</xdr:row>
      <xdr:rowOff>3398</xdr:rowOff>
    </xdr:to>
    <xdr:graphicFrame macro="">
      <xdr:nvGraphicFramePr>
        <xdr:cNvPr id="37" name="Chart 36">
          <a:extLst>
            <a:ext uri="{FF2B5EF4-FFF2-40B4-BE49-F238E27FC236}">
              <a16:creationId xmlns:a16="http://schemas.microsoft.com/office/drawing/2014/main" id="{D6226921-1814-47B6-9367-9927CF9A3C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0</xdr:colOff>
      <xdr:row>22</xdr:row>
      <xdr:rowOff>79612</xdr:rowOff>
    </xdr:from>
    <xdr:to>
      <xdr:col>16</xdr:col>
      <xdr:colOff>0</xdr:colOff>
      <xdr:row>22</xdr:row>
      <xdr:rowOff>90985</xdr:rowOff>
    </xdr:to>
    <xdr:cxnSp macro="">
      <xdr:nvCxnSpPr>
        <xdr:cNvPr id="10" name="Straight Connector 9">
          <a:extLst>
            <a:ext uri="{FF2B5EF4-FFF2-40B4-BE49-F238E27FC236}">
              <a16:creationId xmlns:a16="http://schemas.microsoft.com/office/drawing/2014/main" id="{DAC8CA00-AAD7-704B-61EF-B9C091D5ACC9}"/>
            </a:ext>
          </a:extLst>
        </xdr:cNvPr>
        <xdr:cNvCxnSpPr/>
      </xdr:nvCxnSpPr>
      <xdr:spPr>
        <a:xfrm flipV="1">
          <a:off x="9394209" y="3878239"/>
          <a:ext cx="1342030" cy="1137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664191</xdr:colOff>
      <xdr:row>24</xdr:row>
      <xdr:rowOff>95535</xdr:rowOff>
    </xdr:from>
    <xdr:to>
      <xdr:col>15</xdr:col>
      <xdr:colOff>664191</xdr:colOff>
      <xdr:row>24</xdr:row>
      <xdr:rowOff>106908</xdr:rowOff>
    </xdr:to>
    <xdr:cxnSp macro="">
      <xdr:nvCxnSpPr>
        <xdr:cNvPr id="14" name="Straight Connector 13">
          <a:extLst>
            <a:ext uri="{FF2B5EF4-FFF2-40B4-BE49-F238E27FC236}">
              <a16:creationId xmlns:a16="http://schemas.microsoft.com/office/drawing/2014/main" id="{7589C460-AC6F-4BFE-93F5-334B886BE188}"/>
            </a:ext>
          </a:extLst>
        </xdr:cNvPr>
        <xdr:cNvCxnSpPr/>
      </xdr:nvCxnSpPr>
      <xdr:spPr>
        <a:xfrm flipV="1">
          <a:off x="9387385" y="4280848"/>
          <a:ext cx="1342030" cy="1137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22746</xdr:colOff>
      <xdr:row>27</xdr:row>
      <xdr:rowOff>159224</xdr:rowOff>
    </xdr:from>
    <xdr:to>
      <xdr:col>16</xdr:col>
      <xdr:colOff>0</xdr:colOff>
      <xdr:row>32</xdr:row>
      <xdr:rowOff>11373</xdr:rowOff>
    </xdr:to>
    <xdr:sp macro="" textlink="PIVOTS!A11">
      <xdr:nvSpPr>
        <xdr:cNvPr id="18" name="TextBox 17">
          <a:extLst>
            <a:ext uri="{FF2B5EF4-FFF2-40B4-BE49-F238E27FC236}">
              <a16:creationId xmlns:a16="http://schemas.microsoft.com/office/drawing/2014/main" id="{E85067CA-8E22-A965-EB9E-FE9871118E01}"/>
            </a:ext>
          </a:extLst>
        </xdr:cNvPr>
        <xdr:cNvSpPr txBox="1"/>
      </xdr:nvSpPr>
      <xdr:spPr>
        <a:xfrm>
          <a:off x="9416955" y="4901821"/>
          <a:ext cx="1319284" cy="705134"/>
        </a:xfrm>
        <a:prstGeom prst="rect">
          <a:avLst/>
        </a:prstGeom>
        <a:solidFill>
          <a:srgbClr val="FFC00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9AE65F2-C44D-4802-9015-CA5F21B30E78}" type="TxLink">
            <a:rPr lang="en-US" sz="2800" b="1" i="0" u="none" strike="noStrike">
              <a:solidFill>
                <a:srgbClr val="000000"/>
              </a:solidFill>
              <a:latin typeface="Arial"/>
              <a:cs typeface="Arial"/>
            </a:rPr>
            <a:pPr algn="ctr"/>
            <a:t>200</a:t>
          </a:fld>
          <a:endParaRPr lang="en-IN" sz="3600" b="1"/>
        </a:p>
      </xdr:txBody>
    </xdr:sp>
    <xdr:clientData/>
  </xdr:twoCellAnchor>
  <xdr:twoCellAnchor>
    <xdr:from>
      <xdr:col>14</xdr:col>
      <xdr:colOff>34119</xdr:colOff>
      <xdr:row>28</xdr:row>
      <xdr:rowOff>11373</xdr:rowOff>
    </xdr:from>
    <xdr:to>
      <xdr:col>15</xdr:col>
      <xdr:colOff>648269</xdr:colOff>
      <xdr:row>29</xdr:row>
      <xdr:rowOff>125105</xdr:rowOff>
    </xdr:to>
    <xdr:sp macro="" textlink="">
      <xdr:nvSpPr>
        <xdr:cNvPr id="31" name="TextBox 30">
          <a:extLst>
            <a:ext uri="{FF2B5EF4-FFF2-40B4-BE49-F238E27FC236}">
              <a16:creationId xmlns:a16="http://schemas.microsoft.com/office/drawing/2014/main" id="{DF2FCF6F-CA74-1A59-2F7B-178951664289}"/>
            </a:ext>
          </a:extLst>
        </xdr:cNvPr>
        <xdr:cNvSpPr txBox="1"/>
      </xdr:nvSpPr>
      <xdr:spPr>
        <a:xfrm>
          <a:off x="9428328" y="4924567"/>
          <a:ext cx="1285165" cy="284329"/>
        </a:xfrm>
        <a:prstGeom prst="rect">
          <a:avLst/>
        </a:prstGeom>
        <a:solidFill>
          <a:srgbClr val="FFC000"/>
        </a:solidFill>
        <a:ln w="9525" cmpd="sng">
          <a:solidFill>
            <a:srgbClr val="FFC000">
              <a:alpha val="67000"/>
            </a:srgb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Total Calls</a:t>
          </a:r>
        </a:p>
      </xdr:txBody>
    </xdr:sp>
    <xdr:clientData/>
  </xdr:twoCellAnchor>
  <xdr:twoCellAnchor>
    <xdr:from>
      <xdr:col>20</xdr:col>
      <xdr:colOff>648268</xdr:colOff>
      <xdr:row>20</xdr:row>
      <xdr:rowOff>56866</xdr:rowOff>
    </xdr:from>
    <xdr:to>
      <xdr:col>23</xdr:col>
      <xdr:colOff>636896</xdr:colOff>
      <xdr:row>31</xdr:row>
      <xdr:rowOff>148897</xdr:rowOff>
    </xdr:to>
    <xdr:sp macro="" textlink="">
      <xdr:nvSpPr>
        <xdr:cNvPr id="32" name="TextBox 31">
          <a:extLst>
            <a:ext uri="{FF2B5EF4-FFF2-40B4-BE49-F238E27FC236}">
              <a16:creationId xmlns:a16="http://schemas.microsoft.com/office/drawing/2014/main" id="{2227F3F2-85DC-40EF-9831-7F8164350627}"/>
            </a:ext>
          </a:extLst>
        </xdr:cNvPr>
        <xdr:cNvSpPr txBox="1"/>
      </xdr:nvSpPr>
      <xdr:spPr>
        <a:xfrm>
          <a:off x="14136544" y="3560314"/>
          <a:ext cx="2011869" cy="2150307"/>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FF6600"/>
              </a:solidFill>
              <a:latin typeface="+mj-lt"/>
            </a:rPr>
            <a:t>Call</a:t>
          </a:r>
          <a:r>
            <a:rPr lang="en-IN" sz="2400" b="1" baseline="0">
              <a:solidFill>
                <a:srgbClr val="FF6600"/>
              </a:solidFill>
              <a:latin typeface="+mj-lt"/>
            </a:rPr>
            <a:t> Center</a:t>
          </a:r>
        </a:p>
        <a:p>
          <a:pPr algn="ctr"/>
          <a:r>
            <a:rPr lang="en-IN" sz="4000" b="1" baseline="0">
              <a:solidFill>
                <a:srgbClr val="FF6600"/>
              </a:solidFill>
              <a:latin typeface="+mj-lt"/>
            </a:rPr>
            <a:t>Report</a:t>
          </a:r>
        </a:p>
        <a:p>
          <a:pPr algn="ctr"/>
          <a:r>
            <a:rPr lang="en-IN" sz="6000" b="1" baseline="0">
              <a:solidFill>
                <a:srgbClr val="FF6600"/>
              </a:solidFill>
              <a:latin typeface="+mj-lt"/>
            </a:rPr>
            <a:t>2024</a:t>
          </a:r>
          <a:endParaRPr lang="en-IN" sz="6000" b="1">
            <a:solidFill>
              <a:srgbClr val="FF6600"/>
            </a:solidFill>
            <a:latin typeface="+mj-lt"/>
          </a:endParaRPr>
        </a:p>
      </xdr:txBody>
    </xdr:sp>
    <xdr:clientData/>
  </xdr:twoCellAnchor>
  <xdr:twoCellAnchor>
    <xdr:from>
      <xdr:col>23</xdr:col>
      <xdr:colOff>45493</xdr:colOff>
      <xdr:row>1</xdr:row>
      <xdr:rowOff>0</xdr:rowOff>
    </xdr:from>
    <xdr:to>
      <xdr:col>23</xdr:col>
      <xdr:colOff>614149</xdr:colOff>
      <xdr:row>20</xdr:row>
      <xdr:rowOff>0</xdr:rowOff>
    </xdr:to>
    <xdr:sp macro="" textlink="">
      <xdr:nvSpPr>
        <xdr:cNvPr id="39" name="Rectangle 38">
          <a:extLst>
            <a:ext uri="{FF2B5EF4-FFF2-40B4-BE49-F238E27FC236}">
              <a16:creationId xmlns:a16="http://schemas.microsoft.com/office/drawing/2014/main" id="{7DE0E5D1-8F46-07A2-21E0-6560DD9A82AC}"/>
            </a:ext>
          </a:extLst>
        </xdr:cNvPr>
        <xdr:cNvSpPr/>
      </xdr:nvSpPr>
      <xdr:spPr>
        <a:xfrm>
          <a:off x="15478836" y="170597"/>
          <a:ext cx="568656" cy="3241343"/>
        </a:xfrm>
        <a:prstGeom prst="rect">
          <a:avLst/>
        </a:prstGeom>
        <a:gradFill>
          <a:gsLst>
            <a:gs pos="0">
              <a:srgbClr val="FF0000"/>
            </a:gs>
            <a:gs pos="85000">
              <a:srgbClr val="FF9900"/>
            </a:gs>
            <a:gs pos="95000">
              <a:srgbClr val="FF6600"/>
            </a:gs>
            <a:gs pos="100000">
              <a:schemeClr val="accent2">
                <a:lumMod val="75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FF0000"/>
            </a:solidFill>
          </a:endParaRPr>
        </a:p>
      </xdr:txBody>
    </xdr:sp>
    <xdr:clientData/>
  </xdr:twoCellAnchor>
  <xdr:twoCellAnchor>
    <xdr:from>
      <xdr:col>11</xdr:col>
      <xdr:colOff>341194</xdr:colOff>
      <xdr:row>31</xdr:row>
      <xdr:rowOff>159224</xdr:rowOff>
    </xdr:from>
    <xdr:to>
      <xdr:col>16</xdr:col>
      <xdr:colOff>22746</xdr:colOff>
      <xdr:row>33</xdr:row>
      <xdr:rowOff>34119</xdr:rowOff>
    </xdr:to>
    <xdr:sp macro="" textlink="">
      <xdr:nvSpPr>
        <xdr:cNvPr id="43" name="Rectangle 42">
          <a:extLst>
            <a:ext uri="{FF2B5EF4-FFF2-40B4-BE49-F238E27FC236}">
              <a16:creationId xmlns:a16="http://schemas.microsoft.com/office/drawing/2014/main" id="{040E1D9D-71A5-C433-2953-B750C100663F}"/>
            </a:ext>
          </a:extLst>
        </xdr:cNvPr>
        <xdr:cNvSpPr/>
      </xdr:nvSpPr>
      <xdr:spPr>
        <a:xfrm>
          <a:off x="7722358" y="5584209"/>
          <a:ext cx="3036627" cy="216089"/>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295701</xdr:colOff>
      <xdr:row>0</xdr:row>
      <xdr:rowOff>0</xdr:rowOff>
    </xdr:from>
    <xdr:to>
      <xdr:col>15</xdr:col>
      <xdr:colOff>648268</xdr:colOff>
      <xdr:row>1</xdr:row>
      <xdr:rowOff>45492</xdr:rowOff>
    </xdr:to>
    <xdr:sp macro="" textlink="">
      <xdr:nvSpPr>
        <xdr:cNvPr id="44" name="Rectangle 43">
          <a:extLst>
            <a:ext uri="{FF2B5EF4-FFF2-40B4-BE49-F238E27FC236}">
              <a16:creationId xmlns:a16="http://schemas.microsoft.com/office/drawing/2014/main" id="{7CB2F0E0-932D-4839-8811-7BA6BB8DC183}"/>
            </a:ext>
          </a:extLst>
        </xdr:cNvPr>
        <xdr:cNvSpPr/>
      </xdr:nvSpPr>
      <xdr:spPr>
        <a:xfrm>
          <a:off x="7676865" y="0"/>
          <a:ext cx="3036627" cy="216089"/>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34119</xdr:colOff>
      <xdr:row>14</xdr:row>
      <xdr:rowOff>166414</xdr:rowOff>
    </xdr:from>
    <xdr:to>
      <xdr:col>14</xdr:col>
      <xdr:colOff>43793</xdr:colOff>
      <xdr:row>28</xdr:row>
      <xdr:rowOff>155825</xdr:rowOff>
    </xdr:to>
    <xdr:cxnSp macro="">
      <xdr:nvCxnSpPr>
        <xdr:cNvPr id="40" name="Straight Connector 39">
          <a:extLst>
            <a:ext uri="{FF2B5EF4-FFF2-40B4-BE49-F238E27FC236}">
              <a16:creationId xmlns:a16="http://schemas.microsoft.com/office/drawing/2014/main" id="{C2F96B00-3127-CD45-E742-CBFED24A2DA6}"/>
            </a:ext>
          </a:extLst>
        </xdr:cNvPr>
        <xdr:cNvCxnSpPr>
          <a:endCxn id="31" idx="1"/>
        </xdr:cNvCxnSpPr>
      </xdr:nvCxnSpPr>
      <xdr:spPr>
        <a:xfrm flipH="1">
          <a:off x="9475912" y="2618828"/>
          <a:ext cx="9674" cy="25732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10</xdr:row>
      <xdr:rowOff>3063</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310927</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39757</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23894</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19</xdr:row>
      <xdr:rowOff>10855</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883.153718055553" backgroundQuery="1" createdVersion="8" refreshedVersion="8" minRefreshableVersion="3" recordCount="0" supportSubquery="1" supportAdvancedDrill="1" xr:uid="{AF6C57F2-0534-4B8B-844C-6C25C44E46FF}">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883.1537193287" backgroundQuery="1" createdVersion="8" refreshedVersion="8" minRefreshableVersion="3" recordCount="0" supportSubquery="1" supportAdvancedDrill="1" xr:uid="{F59A5792-6385-43BF-BC32-5A912D17E19E}">
  <cacheSource type="external" connectionId="1"/>
  <cacheFields count="5">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883.153720486109" backgroundQuery="1" createdVersion="8" refreshedVersion="8" minRefreshableVersion="3" recordCount="0" supportSubquery="1" supportAdvancedDrill="1" xr:uid="{C46C4B0B-645D-4B09-B6C3-A715204FEE4E}">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883.204137962966" backgroundQuery="1" createdVersion="8" refreshedVersion="8" minRefreshableVersion="3" recordCount="0" supportSubquery="1" supportAdvancedDrill="1" xr:uid="{05553322-8289-4452-8663-FE81A59B520E}">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883.998898032405" backgroundQuery="1" createdVersion="8" refreshedVersion="8" minRefreshableVersion="3" recordCount="0" supportSubquery="1" supportAdvancedDrill="1" xr:uid="{FDD6449E-111F-4485-A11F-67C960AE0FC1}">
  <cacheSource type="external" connectionId="1"/>
  <cacheFields count="6">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883.998898032405" backgroundQuery="1" createdVersion="8" refreshedVersion="8" minRefreshableVersion="3" recordCount="0" supportSubquery="1" supportAdvancedDrill="1" xr:uid="{EB93DA5E-FF74-4CFC-9140-53F9B16A90D9}">
  <cacheSource type="external" connectionId="1"/>
  <cacheFields count="1">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883.998898611113" backgroundQuery="1" createdVersion="8" refreshedVersion="8" minRefreshableVersion="3" recordCount="0" supportSubquery="1" supportAdvancedDrill="1" xr:uid="{1FF2A59C-181B-4B05-BBA6-DC4DFF8EFEE9}">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230">
        <d v="2023-01-01T00:00:00"/>
        <d v="2023-01-03T00:00:00"/>
        <d v="2023-01-04T00:00:00"/>
        <d v="2023-01-05T00:00:00"/>
        <d v="2023-01-08T00:00:00"/>
        <d v="2023-01-14T00:00:00"/>
        <d v="2023-01-15T00:00:00"/>
        <d v="2023-01-16T00:00:00"/>
        <d v="2023-01-18T00:00:00"/>
        <d v="2023-01-19T00:00:00"/>
        <d v="2023-01-20T00:00:00"/>
        <d v="2023-01-21T00:00:00"/>
        <d v="2023-01-23T00:00:00"/>
        <d v="2023-01-24T00:00:00"/>
        <d v="2023-01-26T00:00:00"/>
        <d v="2023-01-27T00:00:00"/>
        <d v="2023-01-28T00:00:00"/>
        <d v="2023-01-30T00:00:00"/>
        <d v="2023-02-01T00:00:00"/>
        <d v="2023-02-02T00:00:00"/>
        <d v="2023-02-07T00:00:00"/>
        <d v="2023-02-08T00:00:00"/>
        <d v="2023-02-10T00:00:00"/>
        <d v="2023-02-12T00:00:00"/>
        <d v="2023-02-13T00:00:00"/>
        <d v="2023-02-15T00:00:00"/>
        <d v="2023-02-16T00:00:00"/>
        <d v="2023-02-17T00:00:00"/>
        <d v="2023-02-18T00:00:00"/>
        <d v="2023-02-22T00:00:00"/>
        <d v="2023-02-24T00:00:00"/>
        <d v="2023-02-25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8T00:00:00"/>
        <d v="2023-03-19T00:00:00"/>
        <d v="2023-03-20T00:00:00"/>
        <d v="2023-03-21T00:00:00"/>
        <d v="2023-03-22T00:00:00"/>
        <d v="2023-03-24T00:00:00"/>
        <d v="2023-03-25T00:00:00"/>
        <d v="2023-03-26T00:00:00"/>
        <d v="2023-03-27T00:00:00"/>
        <d v="2023-03-28T00:00:00"/>
        <d v="2023-03-29T00:00:00"/>
        <d v="2023-04-01T00:00:00"/>
        <d v="2023-04-02T00:00:00"/>
        <d v="2023-04-03T00:00:00"/>
        <d v="2023-04-04T00:00:00"/>
        <d v="2023-04-05T00:00:00"/>
        <d v="2023-04-06T00:00:00"/>
        <d v="2023-04-07T00:00:00"/>
        <d v="2023-04-08T00:00:00"/>
        <d v="2023-04-09T00:00:00"/>
        <d v="2023-04-10T00:00:00"/>
        <d v="2023-04-12T00:00:00"/>
        <d v="2023-04-13T00:00:00"/>
        <d v="2023-04-14T00:00:00"/>
        <d v="2023-04-15T00:00:00"/>
        <d v="2023-04-16T00:00:00"/>
        <d v="2023-04-17T00:00:00"/>
        <d v="2023-04-19T00:00:00"/>
        <d v="2023-04-21T00:00:00"/>
        <d v="2023-04-22T00:00:00"/>
        <d v="2023-04-23T00:00:00"/>
        <d v="2023-04-24T00:00:00"/>
        <d v="2023-04-25T00:00:00"/>
        <d v="2023-04-26T00:00:00"/>
        <d v="2023-04-28T00:00:00"/>
        <d v="2023-04-29T00:00:00"/>
        <d v="2023-05-01T00:00:00"/>
        <d v="2023-05-02T00:00:00"/>
        <d v="2023-05-03T00:00:00"/>
        <d v="2023-05-04T00:00:00"/>
        <d v="2023-05-08T00:00:00"/>
        <d v="2023-05-09T00:00:00"/>
        <d v="2023-05-12T00:00:00"/>
        <d v="2023-05-14T00:00:00"/>
        <d v="2023-05-16T00:00:00"/>
        <d v="2023-05-17T00:00:00"/>
        <d v="2023-05-18T00:00:00"/>
        <d v="2023-05-19T00:00:00"/>
        <d v="2023-05-21T00:00:00"/>
        <d v="2023-05-22T00:00:00"/>
        <d v="2023-05-24T00:00:00"/>
        <d v="2023-05-25T00:00:00"/>
        <d v="2023-05-26T00:00:00"/>
        <d v="2023-05-28T00:00:00"/>
        <d v="2023-05-30T00:00:00"/>
        <d v="2023-05-31T00:00:00"/>
        <d v="2023-06-01T00:00:00"/>
        <d v="2023-06-03T00:00:00"/>
        <d v="2023-06-04T00:00:00"/>
        <d v="2023-06-05T00:00:00"/>
        <d v="2023-06-06T00:00:00"/>
        <d v="2023-06-07T00:00:00"/>
        <d v="2023-06-09T00:00:00"/>
        <d v="2023-06-12T00:00:00"/>
        <d v="2023-06-14T00:00:00"/>
        <d v="2023-06-15T00:00:00"/>
        <d v="2023-06-17T00:00:00"/>
        <d v="2023-06-18T00:00:00"/>
        <d v="2023-06-19T00:00:00"/>
        <d v="2023-06-21T00:00:00"/>
        <d v="2023-06-23T00:00:00"/>
        <d v="2023-06-25T00:00:00"/>
        <d v="2023-06-26T00:00:00"/>
        <d v="2023-06-27T00:00:00"/>
        <d v="2023-07-01T00:00:00"/>
        <d v="2023-07-02T00:00:00"/>
        <d v="2023-07-04T00:00:00"/>
        <d v="2023-07-07T00:00:00"/>
        <d v="2023-07-09T00:00:00"/>
        <d v="2023-07-10T00:00:00"/>
        <d v="2023-07-11T00:00:00"/>
        <d v="2023-07-12T00:00:00"/>
        <d v="2023-07-13T00:00:00"/>
        <d v="2023-07-19T00:00:00"/>
        <d v="2023-07-20T00:00:00"/>
        <d v="2023-07-25T00:00:00"/>
        <d v="2023-07-26T00:00:00"/>
        <d v="2023-07-27T00:00:00"/>
        <d v="2023-07-31T00:00:00"/>
        <d v="2023-08-03T00:00:00"/>
        <d v="2023-08-04T00:00:00"/>
        <d v="2023-08-05T00:00:00"/>
        <d v="2023-08-07T00:00:00"/>
        <d v="2023-08-08T00:00:00"/>
        <d v="2023-08-10T00:00:00"/>
        <d v="2023-08-12T00:00:00"/>
        <d v="2023-08-13T00:00:00"/>
        <d v="2023-08-17T00:00:00"/>
        <d v="2023-08-20T00:00:00"/>
        <d v="2023-08-21T00:00:00"/>
        <d v="2023-08-24T00:00:00"/>
        <d v="2023-08-25T00:00:00"/>
        <d v="2023-08-26T00:00:00"/>
        <d v="2023-08-27T00:00:00"/>
        <d v="2023-08-29T00:00:00"/>
        <d v="2023-08-30T00:00:00"/>
        <d v="2023-08-31T00:00:00"/>
        <d v="2023-09-01T00:00:00"/>
        <d v="2023-09-03T00:00:00"/>
        <d v="2023-09-06T00:00:00"/>
        <d v="2023-09-07T00:00:00"/>
        <d v="2023-09-08T00:00:00"/>
        <d v="2023-09-09T00:00:00"/>
        <d v="2023-09-10T00:00:00"/>
        <d v="2023-09-12T00:00:00"/>
        <d v="2023-09-13T00:00:00"/>
        <d v="2023-09-16T00:00:00"/>
        <d v="2023-09-19T00:00:00"/>
        <d v="2023-09-21T00:00:00"/>
        <d v="2023-09-24T00:00:00"/>
        <d v="2023-09-27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2T00:00:00"/>
        <d v="2023-10-24T00:00:00"/>
        <d v="2023-10-25T00:00:00"/>
        <d v="2023-10-28T00:00:00"/>
        <d v="2023-10-29T00:00:00"/>
        <d v="2023-10-30T00:00:00"/>
        <d v="2023-10-31T00:00:00"/>
        <d v="2023-11-01T00:00:00"/>
        <d v="2023-11-03T00:00:00"/>
        <d v="2023-11-06T00:00:00"/>
        <d v="2023-11-07T00:00:00"/>
        <d v="2023-11-08T00:00:00"/>
        <d v="2023-11-10T00:00:00"/>
        <d v="2023-11-13T00:00:00"/>
        <d v="2023-11-14T00:00:00"/>
        <d v="2023-11-15T00:00:00"/>
        <d v="2023-11-16T00:00:00"/>
        <d v="2023-11-17T00:00:00"/>
        <d v="2023-11-18T00:00:00"/>
        <d v="2023-11-20T00:00:00"/>
        <d v="2023-11-21T00:00:00"/>
        <d v="2023-11-23T00:00:00"/>
        <d v="2023-11-24T00:00:00"/>
        <d v="2023-11-27T00:00:00"/>
        <d v="2023-11-28T00:00:00"/>
        <d v="2023-11-29T00:00:00"/>
        <d v="2023-12-01T00:00:00"/>
        <d v="2023-12-02T00:00:00"/>
        <d v="2023-12-03T00:00:00"/>
        <d v="2023-12-08T00:00:00"/>
        <d v="2023-12-09T00:00:00"/>
        <d v="2023-12-13T00:00:00"/>
        <d v="2023-12-15T00:00:00"/>
        <d v="2023-12-19T00:00:00"/>
        <d v="2023-12-21T00:00:00"/>
        <d v="2023-12-24T00:00:00"/>
        <d v="2023-12-26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Unsupported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883.998898958336" backgroundQuery="1" createdVersion="8" refreshedVersion="8" minRefreshableVersion="3" recordCount="0" supportSubquery="1" supportAdvancedDrill="1" xr:uid="{50494610-8B12-4FB3-B953-485327C0C47E}">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883.998899421298" backgroundQuery="1" createdVersion="8" refreshedVersion="8" minRefreshableVersion="3" recordCount="0" supportSubquery="1" supportAdvancedDrill="1" xr:uid="{4B07A838-A77E-4B9F-8251-805F38C67151}">
  <cacheSource type="external" connectionId="1"/>
  <cacheFields count="1">
    <cacheField name="[calls].[Representative].[Representative]" caption="Representative" numFmtId="0" hierarchy="3" level="1">
      <sharedItems count="1">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883.998899768521" backgroundQuery="1" createdVersion="8" refreshedVersion="8" minRefreshableVersion="3" recordCount="0" supportSubquery="1" supportAdvancedDrill="1" xr:uid="{693FCA1D-D0BC-497D-9FF5-7ABD63B2A5E6}">
  <cacheSource type="external" connectionId="1"/>
  <cacheFields count="3">
    <cacheField name="[Measures].[Call Count]" caption="Call Count" numFmtId="0" hierarchy="18"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883.153721180555" backgroundQuery="1" createdVersion="3" refreshedVersion="8" minRefreshableVersion="3" recordCount="0" supportSubquery="1" supportAdvancedDrill="1" xr:uid="{B17FC49F-2CEE-4DAE-89B1-4DEF72488178}">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8847627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61B700-050C-46CA-AB5F-B37164EB67DE}" name="final"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2">
  <location ref="C118:I137"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formats count="24">
    <format dxfId="569">
      <pivotArea type="all" dataOnly="0" outline="0" fieldPosition="0"/>
    </format>
    <format dxfId="568">
      <pivotArea outline="0" collapsedLevelsAreSubtotals="1" fieldPosition="0"/>
    </format>
    <format dxfId="567">
      <pivotArea type="origin" dataOnly="0" labelOnly="1" outline="0" fieldPosition="0"/>
    </format>
    <format dxfId="566">
      <pivotArea field="0" type="button" dataOnly="0" labelOnly="1" outline="0" axis="axisCol" fieldPosition="0"/>
    </format>
    <format dxfId="565">
      <pivotArea type="topRight" dataOnly="0" labelOnly="1" outline="0" fieldPosition="0"/>
    </format>
    <format dxfId="564">
      <pivotArea field="1" type="button" dataOnly="0" labelOnly="1" outline="0" axis="axisRow" fieldPosition="0"/>
    </format>
    <format dxfId="563">
      <pivotArea dataOnly="0" labelOnly="1" fieldPosition="0">
        <references count="1">
          <reference field="1" count="0"/>
        </references>
      </pivotArea>
    </format>
    <format dxfId="562">
      <pivotArea dataOnly="0" labelOnly="1" fieldPosition="0">
        <references count="2">
          <reference field="1" count="1" selected="0">
            <x v="0"/>
          </reference>
          <reference field="2" count="4">
            <x v="0"/>
            <x v="1"/>
            <x v="2"/>
            <x v="3"/>
          </reference>
        </references>
      </pivotArea>
    </format>
    <format dxfId="561">
      <pivotArea dataOnly="0" labelOnly="1" fieldPosition="0">
        <references count="2">
          <reference field="1" count="1" selected="0">
            <x v="1"/>
          </reference>
          <reference field="2" count="6">
            <x v="4"/>
            <x v="5"/>
            <x v="6"/>
            <x v="7"/>
            <x v="8"/>
            <x v="9"/>
          </reference>
        </references>
      </pivotArea>
    </format>
    <format dxfId="560">
      <pivotArea dataOnly="0" labelOnly="1" fieldPosition="0">
        <references count="2">
          <reference field="1" count="1" selected="0">
            <x v="2"/>
          </reference>
          <reference field="2" count="5">
            <x v="10"/>
            <x v="11"/>
            <x v="12"/>
            <x v="13"/>
            <x v="14"/>
          </reference>
        </references>
      </pivotArea>
    </format>
    <format dxfId="559">
      <pivotArea dataOnly="0" labelOnly="1" fieldPosition="0">
        <references count="1">
          <reference field="0" count="0"/>
        </references>
      </pivotArea>
    </format>
    <format dxfId="558">
      <pivotArea dataOnly="0" labelOnly="1" grandCol="1" outline="0" fieldPosition="0"/>
    </format>
    <format dxfId="557">
      <pivotArea type="all" dataOnly="0" outline="0" fieldPosition="0"/>
    </format>
    <format dxfId="556">
      <pivotArea outline="0" collapsedLevelsAreSubtotals="1" fieldPosition="0"/>
    </format>
    <format dxfId="555">
      <pivotArea type="origin" dataOnly="0" labelOnly="1" outline="0" fieldPosition="0"/>
    </format>
    <format dxfId="554">
      <pivotArea field="0" type="button" dataOnly="0" labelOnly="1" outline="0" axis="axisCol" fieldPosition="0"/>
    </format>
    <format dxfId="553">
      <pivotArea type="topRight" dataOnly="0" labelOnly="1" outline="0" fieldPosition="0"/>
    </format>
    <format dxfId="552">
      <pivotArea field="1" type="button" dataOnly="0" labelOnly="1" outline="0" axis="axisRow" fieldPosition="0"/>
    </format>
    <format dxfId="551">
      <pivotArea dataOnly="0" labelOnly="1" fieldPosition="0">
        <references count="1">
          <reference field="1" count="0"/>
        </references>
      </pivotArea>
    </format>
    <format dxfId="550">
      <pivotArea dataOnly="0" labelOnly="1" fieldPosition="0">
        <references count="2">
          <reference field="1" count="1" selected="0">
            <x v="0"/>
          </reference>
          <reference field="2" count="4">
            <x v="0"/>
            <x v="1"/>
            <x v="2"/>
            <x v="3"/>
          </reference>
        </references>
      </pivotArea>
    </format>
    <format dxfId="549">
      <pivotArea dataOnly="0" labelOnly="1" fieldPosition="0">
        <references count="2">
          <reference field="1" count="1" selected="0">
            <x v="1"/>
          </reference>
          <reference field="2" count="6">
            <x v="4"/>
            <x v="5"/>
            <x v="6"/>
            <x v="7"/>
            <x v="8"/>
            <x v="9"/>
          </reference>
        </references>
      </pivotArea>
    </format>
    <format dxfId="548">
      <pivotArea dataOnly="0" labelOnly="1" fieldPosition="0">
        <references count="2">
          <reference field="1" count="1" selected="0">
            <x v="2"/>
          </reference>
          <reference field="2" count="5">
            <x v="10"/>
            <x v="11"/>
            <x v="12"/>
            <x v="13"/>
            <x v="14"/>
          </reference>
        </references>
      </pivotArea>
    </format>
    <format dxfId="547">
      <pivotArea dataOnly="0" labelOnly="1" fieldPosition="0">
        <references count="1">
          <reference field="0" count="0"/>
        </references>
      </pivotArea>
    </format>
    <format dxfId="546">
      <pivotArea dataOnly="0" labelOnly="1" grandCol="1" outline="0" fieldPosition="0"/>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0"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418C53-D74E-488D-9336-AB9E2C989DD1}" name="s rep" cacheId="18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G79:G80"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8">
    <format dxfId="577">
      <pivotArea type="all" dataOnly="0" outline="0" fieldPosition="0"/>
    </format>
    <format dxfId="576">
      <pivotArea field="0" type="button" dataOnly="0" labelOnly="1" outline="0" axis="axisRow" fieldPosition="0"/>
    </format>
    <format dxfId="575">
      <pivotArea dataOnly="0" labelOnly="1" fieldPosition="0">
        <references count="1">
          <reference field="0" count="0"/>
        </references>
      </pivotArea>
    </format>
    <format dxfId="574">
      <pivotArea type="all" dataOnly="0" outline="0" fieldPosition="0"/>
    </format>
    <format dxfId="573">
      <pivotArea field="0" type="button" dataOnly="0" labelOnly="1" outline="0" axis="axisRow" fieldPosition="0"/>
    </format>
    <format dxfId="572">
      <pivotArea dataOnly="0" labelOnly="1" fieldPosition="0">
        <references count="1">
          <reference field="0" count="0"/>
        </references>
      </pivotArea>
    </format>
    <format dxfId="571">
      <pivotArea dataOnly="0" labelOnly="1" fieldPosition="0">
        <references count="1">
          <reference field="0" count="0"/>
        </references>
      </pivotArea>
    </format>
    <format dxfId="570">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CB30D7-DFD6-4730-9741-CE11FE1506FC}" name="rep sat" cacheId="19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C104:D109"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formats count="12">
    <format dxfId="589">
      <pivotArea type="all" dataOnly="0" outline="0" fieldPosition="0"/>
    </format>
    <format dxfId="588">
      <pivotArea outline="0" collapsedLevelsAreSubtotals="1" fieldPosition="0"/>
    </format>
    <format dxfId="587">
      <pivotArea field="1" type="button" dataOnly="0" labelOnly="1" outline="0" axis="axisRow" fieldPosition="0"/>
    </format>
    <format dxfId="586">
      <pivotArea dataOnly="0" labelOnly="1" fieldPosition="0">
        <references count="1">
          <reference field="1" count="0"/>
        </references>
      </pivotArea>
    </format>
    <format dxfId="585">
      <pivotArea dataOnly="0" labelOnly="1" grandRow="1" outline="0" fieldPosition="0"/>
    </format>
    <format dxfId="584">
      <pivotArea dataOnly="0" labelOnly="1" outline="0" axis="axisValues" fieldPosition="0"/>
    </format>
    <format dxfId="583">
      <pivotArea type="all" dataOnly="0" outline="0" fieldPosition="0"/>
    </format>
    <format dxfId="582">
      <pivotArea outline="0" collapsedLevelsAreSubtotals="1" fieldPosition="0"/>
    </format>
    <format dxfId="581">
      <pivotArea field="1" type="button" dataOnly="0" labelOnly="1" outline="0" axis="axisRow" fieldPosition="0"/>
    </format>
    <format dxfId="580">
      <pivotArea dataOnly="0" labelOnly="1" fieldPosition="0">
        <references count="1">
          <reference field="1" count="0"/>
        </references>
      </pivotArea>
    </format>
    <format dxfId="579">
      <pivotArea dataOnly="0" labelOnly="1" grandRow="1" outline="0" fieldPosition="0"/>
    </format>
    <format dxfId="578">
      <pivotArea dataOnly="0" labelOnly="1" outline="0" axis="axisValues" fieldPosition="0"/>
    </format>
  </formats>
  <chartFormats count="2">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1"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38A779-308C-4C74-86CC-FB8F1D981A55}" name="Monthly Trend" cacheId="18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B44:D5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2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formats count="12">
    <format dxfId="601">
      <pivotArea type="all" dataOnly="0" outline="0" fieldPosition="0"/>
    </format>
    <format dxfId="600">
      <pivotArea outline="0" collapsedLevelsAreSubtotals="1" fieldPosition="0"/>
    </format>
    <format dxfId="599">
      <pivotArea field="2" type="button" dataOnly="0" labelOnly="1" outline="0" axis="axisRow" fieldPosition="0"/>
    </format>
    <format dxfId="598">
      <pivotArea dataOnly="0" labelOnly="1" fieldPosition="0">
        <references count="1">
          <reference field="2" count="0"/>
        </references>
      </pivotArea>
    </format>
    <format dxfId="597">
      <pivotArea dataOnly="0" labelOnly="1" grandRow="1" outline="0" fieldPosition="0"/>
    </format>
    <format dxfId="596">
      <pivotArea dataOnly="0" labelOnly="1" outline="0" fieldPosition="0">
        <references count="1">
          <reference field="4294967294" count="2">
            <x v="0"/>
            <x v="1"/>
          </reference>
        </references>
      </pivotArea>
    </format>
    <format dxfId="595">
      <pivotArea type="all" dataOnly="0" outline="0" fieldPosition="0"/>
    </format>
    <format dxfId="594">
      <pivotArea outline="0" collapsedLevelsAreSubtotals="1" fieldPosition="0"/>
    </format>
    <format dxfId="593">
      <pivotArea field="2" type="button" dataOnly="0" labelOnly="1" outline="0" axis="axisRow" fieldPosition="0"/>
    </format>
    <format dxfId="592">
      <pivotArea dataOnly="0" labelOnly="1" fieldPosition="0">
        <references count="1">
          <reference field="2" count="0"/>
        </references>
      </pivotArea>
    </format>
    <format dxfId="591">
      <pivotArea dataOnly="0" labelOnly="1" grandRow="1" outline="0" fieldPosition="0"/>
    </format>
    <format dxfId="590">
      <pivotArea dataOnly="0" labelOnly="1" outline="0" fieldPosition="0">
        <references count="1">
          <reference field="4294967294" count="2">
            <x v="0"/>
            <x v="1"/>
          </reference>
        </references>
      </pivotArea>
    </format>
  </formats>
  <chartFormats count="3">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2" count="1" selected="0">
            <x v="2"/>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98ADB-3B29-46B3-9FF2-198E58FB9E1F}" name="Summary pivot"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7">
    <format dxfId="608">
      <pivotArea type="all" dataOnly="0" outline="0" fieldPosition="0"/>
    </format>
    <format dxfId="607">
      <pivotArea outline="0" collapsedLevelsAreSubtotals="1" fieldPosition="0"/>
    </format>
    <format dxfId="606">
      <pivotArea dataOnly="0" labelOnly="1" outline="0" fieldPosition="0">
        <references count="1">
          <reference field="4294967294" count="5">
            <x v="0"/>
            <x v="1"/>
            <x v="2"/>
            <x v="3"/>
            <x v="4"/>
          </reference>
        </references>
      </pivotArea>
    </format>
    <format dxfId="605">
      <pivotArea type="all" dataOnly="0" outline="0" fieldPosition="0"/>
    </format>
    <format dxfId="604">
      <pivotArea outline="0" collapsedLevelsAreSubtotals="1" fieldPosition="0"/>
    </format>
    <format dxfId="603">
      <pivotArea dataOnly="0" labelOnly="1" outline="0" fieldPosition="0">
        <references count="1">
          <reference field="4294967294" count="5">
            <x v="0"/>
            <x v="1"/>
            <x v="2"/>
            <x v="3"/>
            <x v="4"/>
          </reference>
        </references>
      </pivotArea>
    </format>
    <format dxfId="602">
      <pivotArea outline="0" collapsedLevelsAreSubtotals="1" fieldPosition="0"/>
    </format>
  </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374F44-0B30-4C5A-835D-56384EBDC8CC}" name="reps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72:C7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formats count="12">
    <format dxfId="620">
      <pivotArea type="all" dataOnly="0" outline="0" fieldPosition="0"/>
    </format>
    <format dxfId="619">
      <pivotArea outline="0" collapsedLevelsAreSubtotals="1" fieldPosition="0"/>
    </format>
    <format dxfId="618">
      <pivotArea field="0" type="button" dataOnly="0" labelOnly="1" outline="0" axis="axisRow" fieldPosition="0"/>
    </format>
    <format dxfId="617">
      <pivotArea dataOnly="0" labelOnly="1" fieldPosition="0">
        <references count="1">
          <reference field="0" count="0"/>
        </references>
      </pivotArea>
    </format>
    <format dxfId="616">
      <pivotArea dataOnly="0" labelOnly="1" grandRow="1" outline="0" fieldPosition="0"/>
    </format>
    <format dxfId="615">
      <pivotArea dataOnly="0" labelOnly="1" outline="0" fieldPosition="0">
        <references count="1">
          <reference field="4294967294" count="2">
            <x v="0"/>
            <x v="1"/>
          </reference>
        </references>
      </pivotArea>
    </format>
    <format dxfId="614">
      <pivotArea type="all" dataOnly="0" outline="0" fieldPosition="0"/>
    </format>
    <format dxfId="613">
      <pivotArea outline="0" collapsedLevelsAreSubtotals="1" fieldPosition="0"/>
    </format>
    <format dxfId="612">
      <pivotArea field="0" type="button" dataOnly="0" labelOnly="1" outline="0" axis="axisRow" fieldPosition="0"/>
    </format>
    <format dxfId="611">
      <pivotArea dataOnly="0" labelOnly="1" fieldPosition="0">
        <references count="1">
          <reference field="0" count="0"/>
        </references>
      </pivotArea>
    </format>
    <format dxfId="610">
      <pivotArea dataOnly="0" labelOnly="1" grandRow="1" outline="0" fieldPosition="0"/>
    </format>
    <format dxfId="609">
      <pivotArea dataOnly="0" labelOnly="1" outline="0" fieldPosition="0">
        <references count="1">
          <reference field="4294967294" count="2">
            <x v="0"/>
            <x v="1"/>
          </reference>
        </references>
      </pivotArea>
    </format>
  </formats>
  <chartFormats count="2">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5CAC266-A9EB-4494-823F-91F0B1F7F55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C90:F95"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formats count="20">
    <format dxfId="640">
      <pivotArea type="all" dataOnly="0" outline="0" fieldPosition="0"/>
    </format>
    <format dxfId="639">
      <pivotArea outline="0" collapsedLevelsAreSubtotals="1" fieldPosition="0"/>
    </format>
    <format dxfId="638">
      <pivotArea type="origin" dataOnly="0" labelOnly="1" outline="0" fieldPosition="0"/>
    </format>
    <format dxfId="637">
      <pivotArea field="1" type="button" dataOnly="0" labelOnly="1" outline="0" axis="axisCol" fieldPosition="0"/>
    </format>
    <format dxfId="636">
      <pivotArea type="topRight" dataOnly="0" labelOnly="1" outline="0" fieldPosition="0"/>
    </format>
    <format dxfId="635">
      <pivotArea field="0" type="button" dataOnly="0" labelOnly="1" outline="0" axis="axisRow" fieldPosition="0"/>
    </format>
    <format dxfId="634">
      <pivotArea dataOnly="0" labelOnly="1" fieldPosition="0">
        <references count="1">
          <reference field="0" count="0"/>
        </references>
      </pivotArea>
    </format>
    <format dxfId="633">
      <pivotArea dataOnly="0" labelOnly="1" grandRow="1" outline="0" fieldPosition="0"/>
    </format>
    <format dxfId="632">
      <pivotArea dataOnly="0" labelOnly="1" fieldPosition="0">
        <references count="1">
          <reference field="1" count="0"/>
        </references>
      </pivotArea>
    </format>
    <format dxfId="631">
      <pivotArea dataOnly="0" labelOnly="1" grandCol="1" outline="0" fieldPosition="0"/>
    </format>
    <format dxfId="630">
      <pivotArea type="all" dataOnly="0" outline="0" fieldPosition="0"/>
    </format>
    <format dxfId="629">
      <pivotArea outline="0" collapsedLevelsAreSubtotals="1" fieldPosition="0"/>
    </format>
    <format dxfId="628">
      <pivotArea type="origin" dataOnly="0" labelOnly="1" outline="0" fieldPosition="0"/>
    </format>
    <format dxfId="627">
      <pivotArea field="1" type="button" dataOnly="0" labelOnly="1" outline="0" axis="axisCol" fieldPosition="0"/>
    </format>
    <format dxfId="626">
      <pivotArea type="topRight" dataOnly="0" labelOnly="1" outline="0" fieldPosition="0"/>
    </format>
    <format dxfId="625">
      <pivotArea field="0" type="button" dataOnly="0" labelOnly="1" outline="0" axis="axisRow" fieldPosition="0"/>
    </format>
    <format dxfId="624">
      <pivotArea dataOnly="0" labelOnly="1" fieldPosition="0">
        <references count="1">
          <reference field="0" count="0"/>
        </references>
      </pivotArea>
    </format>
    <format dxfId="623">
      <pivotArea dataOnly="0" labelOnly="1" grandRow="1" outline="0" fieldPosition="0"/>
    </format>
    <format dxfId="622">
      <pivotArea dataOnly="0" labelOnly="1" fieldPosition="0">
        <references count="1">
          <reference field="1" count="0"/>
        </references>
      </pivotArea>
    </format>
    <format dxfId="621">
      <pivotArea dataOnly="0" labelOnly="1" grandCol="1" outline="0" fieldPosition="0"/>
    </format>
  </formats>
  <chartFormats count="8">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 chart="5" format="6">
      <pivotArea type="data" outline="0" fieldPosition="0">
        <references count="3">
          <reference field="4294967294" count="1" selected="0">
            <x v="0"/>
          </reference>
          <reference field="0" count="1" selected="0">
            <x v="0"/>
          </reference>
          <reference field="1" count="1" selected="0">
            <x v="0"/>
          </reference>
        </references>
      </pivotArea>
    </chartFormat>
    <chartFormat chart="5" format="7">
      <pivotArea type="data" outline="0" fieldPosition="0">
        <references count="3">
          <reference field="4294967294" count="1" selected="0">
            <x v="0"/>
          </reference>
          <reference field="0" count="1" selected="0">
            <x v="0"/>
          </reference>
          <reference field="1" count="1" selected="0">
            <x v="1"/>
          </reference>
        </references>
      </pivotArea>
    </chartFormat>
    <chartFormat chart="5" format="8">
      <pivotArea type="data" outline="0" fieldPosition="0">
        <references count="3">
          <reference field="4294967294" count="1" selected="0">
            <x v="0"/>
          </reference>
          <reference field="0" count="1" selected="0">
            <x v="1"/>
          </reference>
          <reference field="1" count="1" selected="0">
            <x v="1"/>
          </reference>
        </references>
      </pivotArea>
    </chartFormat>
    <chartFormat chart="5" format="9">
      <pivotArea type="data" outline="0" fieldPosition="0">
        <references count="3">
          <reference field="4294967294" count="1" selected="0">
            <x v="0"/>
          </reference>
          <reference field="0" count="1" selected="0">
            <x v="1"/>
          </reference>
          <reference field="1" count="1" selected="0">
            <x v="0"/>
          </reference>
        </references>
      </pivotArea>
    </chartFormat>
    <chartFormat chart="5" format="10">
      <pivotArea type="data" outline="0" fieldPosition="0">
        <references count="3">
          <reference field="4294967294" count="1" selected="0">
            <x v="0"/>
          </reference>
          <reference field="0" count="1" selected="0">
            <x v="2"/>
          </reference>
          <reference field="1" count="1" selected="0">
            <x v="0"/>
          </reference>
        </references>
      </pivotArea>
    </chartFormat>
    <chartFormat chart="5" format="11">
      <pivotArea type="data" outline="0" fieldPosition="0">
        <references count="3">
          <reference field="4294967294" count="1" selected="0">
            <x v="0"/>
          </reference>
          <reference field="0" count="1" selected="0">
            <x v="2"/>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510D928-17D6-48C9-848F-17071EC99A9B}" name="Weeday Trend" cacheId="18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G46:H54" firstHeaderRow="1" firstDataRow="1" firstDataCol="1"/>
  <pivotFields count="3">
    <pivotField allDrilled="1" subtotalTop="0" showAll="0" dataSourceSort="1" defaultSubtotal="0" defaultAttributeDrillState="1"/>
    <pivotField axis="axisRow" allDrilled="1" subtotalTop="0" showAll="0" sortType="descending" defaultSubtotal="0" defaultAttributeDrillState="1">
      <items count="7">
        <item x="2"/>
        <item x="0"/>
        <item x="4"/>
        <item x="6"/>
        <item x="5"/>
        <item x="1"/>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formats count="12">
    <format dxfId="652">
      <pivotArea type="all" dataOnly="0" outline="0" fieldPosition="0"/>
    </format>
    <format dxfId="651">
      <pivotArea outline="0" collapsedLevelsAreSubtotals="1" fieldPosition="0"/>
    </format>
    <format dxfId="650">
      <pivotArea field="1" type="button" dataOnly="0" labelOnly="1" outline="0" axis="axisRow" fieldPosition="0"/>
    </format>
    <format dxfId="649">
      <pivotArea dataOnly="0" labelOnly="1" fieldPosition="0">
        <references count="1">
          <reference field="1" count="0"/>
        </references>
      </pivotArea>
    </format>
    <format dxfId="648">
      <pivotArea dataOnly="0" labelOnly="1" grandRow="1" outline="0" fieldPosition="0"/>
    </format>
    <format dxfId="647">
      <pivotArea dataOnly="0" labelOnly="1" outline="0" axis="axisValues" fieldPosition="0"/>
    </format>
    <format dxfId="646">
      <pivotArea type="all" dataOnly="0" outline="0" fieldPosition="0"/>
    </format>
    <format dxfId="645">
      <pivotArea outline="0" collapsedLevelsAreSubtotals="1" fieldPosition="0"/>
    </format>
    <format dxfId="644">
      <pivotArea field="1" type="button" dataOnly="0" labelOnly="1" outline="0" axis="axisRow" fieldPosition="0"/>
    </format>
    <format dxfId="643">
      <pivotArea dataOnly="0" labelOnly="1" fieldPosition="0">
        <references count="1">
          <reference field="1" count="0"/>
        </references>
      </pivotArea>
    </format>
    <format dxfId="642">
      <pivotArea dataOnly="0" labelOnly="1" grandRow="1" outline="0" fieldPosition="0"/>
    </format>
    <format dxfId="641">
      <pivotArea dataOnly="0" labelOnly="1" outline="0" axis="axisValues" fieldPosition="0"/>
    </format>
  </formats>
  <chartFormats count="1">
    <chartFormat chart="1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86E939-AC58-47E7-A4E4-2CB34886F17E}" name="PivotTable3" cacheId="17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20:C37" firstHeaderRow="1" firstDataRow="1" firstDataCol="0"/>
  <pivotFields count="1">
    <pivotField allDrilled="1" subtotalTop="0" showAll="0" dataSourceSort="1" defaultSubtotal="0" defaultAttributeDrillState="1"/>
  </pivotFields>
  <formats count="2">
    <format dxfId="654">
      <pivotArea type="all" dataOnly="0" outline="0" fieldPosition="0"/>
    </format>
    <format dxfId="653">
      <pivotArea type="all" dataOnly="0" outline="0" fieldPosition="0"/>
    </format>
  </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BCB0974-FF32-4E0B-9CAE-5F31CF769DE2}" name="rep pivot" cacheId="17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7">
    <format dxfId="661">
      <pivotArea type="all" dataOnly="0" outline="0" fieldPosition="0"/>
    </format>
    <format dxfId="660">
      <pivotArea outline="0" collapsedLevelsAreSubtotals="1" fieldPosition="0"/>
    </format>
    <format dxfId="659">
      <pivotArea dataOnly="0" labelOnly="1" outline="0" fieldPosition="0">
        <references count="1">
          <reference field="4294967294" count="5">
            <x v="0"/>
            <x v="1"/>
            <x v="2"/>
            <x v="3"/>
            <x v="4"/>
          </reference>
        </references>
      </pivotArea>
    </format>
    <format dxfId="658">
      <pivotArea type="all" dataOnly="0" outline="0" fieldPosition="0"/>
    </format>
    <format dxfId="657">
      <pivotArea outline="0" collapsedLevelsAreSubtotals="1" fieldPosition="0"/>
    </format>
    <format dxfId="656">
      <pivotArea dataOnly="0" labelOnly="1" outline="0" fieldPosition="0">
        <references count="1">
          <reference field="4294967294" count="5">
            <x v="0"/>
            <x v="1"/>
            <x v="2"/>
            <x v="3"/>
            <x v="4"/>
          </reference>
        </references>
      </pivotArea>
    </format>
    <format dxfId="655">
      <pivotArea outline="0" collapsedLevelsAreSubtotals="1" fieldPosition="0"/>
    </format>
  </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F8858F74-602F-4FAB-AF72-1E76BD9702A7}" sourceName="[calls].[Representative]">
  <pivotTables>
    <pivotTable tabId="6" name="rep pivot"/>
    <pivotTable tabId="6" name="PivotTable3"/>
    <pivotTable tabId="6" name="Monthly Trend"/>
    <pivotTable tabId="6" name="Weeday Trend"/>
    <pivotTable tabId="6" name="s rep"/>
    <pivotTable tabId="6" name="rep sat"/>
  </pivotTables>
  <data>
    <olap pivotCacheId="178847627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B2F6CE85-17C6-42B0-9FE6-20B62C374E3E}" cache="Slicer_Representative" caption="Representative" level="1" style="SlicerStyleDark2" rowHeight="50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545"/>
    <tableColumn id="5" xr3:uid="{5A35565E-8707-4DED-AD15-A0669D67B382}" name="Date of Call" dataDxfId="544"/>
    <tableColumn id="6" xr3:uid="{F2E4F158-B41F-47BC-8DF8-DFCADFEE4E40}" name="Purchase Amount"/>
    <tableColumn id="7" xr3:uid="{04B291B5-47BD-4F78-8FD8-D1551CCA6BD9}" name="Satisfaction Rating"/>
    <tableColumn id="8" xr3:uid="{6E4123C0-0B17-43B8-A142-A1E540CE974C}" name="FY" dataDxfId="543">
      <calculatedColumnFormula>IF(MONTH(calls[[#This Row],[Date of Call]])&lt;=6, YEAR(calls[[#This Row],[Date of Call]]), YEAR(calls[[#This Row],[Date of Call]])+1)</calculatedColumnFormula>
    </tableColumn>
    <tableColumn id="9" xr3:uid="{199FA271-5E9B-46CE-9BC6-2801F92CD17E}" name="Day of week" dataDxfId="542">
      <calculatedColumnFormula>TEXT(calls[[#This Row],[Date of Call]],"DDDD")</calculatedColumnFormula>
    </tableColumn>
    <tableColumn id="10" xr3:uid="{328CDB09-95B8-4D5E-9ED9-EF0D363735A1}" name="Duration Bucket" dataDxfId="54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54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539" headerRowBorderDxfId="538" tableBorderDxfId="537" totalsRowBorderDxfId="536">
  <autoFilter ref="Q3:T18" xr:uid="{27158F51-A707-4171-8A04-81FB0AABCBA5}"/>
  <tableColumns count="4">
    <tableColumn id="1" xr3:uid="{02688061-6A8C-4E23-B7FF-D00CD8B58CAC}" name="Customer ID" dataDxfId="535"/>
    <tableColumn id="2" xr3:uid="{771678B6-DB44-426B-9874-B4E421A440D5}" name="Gedner" dataDxfId="534"/>
    <tableColumn id="3" xr3:uid="{B0D41C62-587E-494D-B49A-603F2C05F8D3}" name="Age" dataDxfId="533"/>
    <tableColumn id="4" xr3:uid="{663F92D6-FE31-4D81-9E01-8D066DDC8A88}" name="City" dataDxfId="53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B99CE6C-C579-4571-8FF3-B47A92362620}">
  <we:reference id="wa200001584" version="3.0.5.6" store="en-US" storeType="OMEX"/>
  <we:alternateReferences>
    <we:reference id="wa200001584" version="3.0.5.6" store="wa20000158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008F7-9383-48A0-9AF2-8871EE265EED}">
  <dimension ref="A3:O137"/>
  <sheetViews>
    <sheetView zoomScale="72" workbookViewId="0">
      <selection activeCell="H80" sqref="H80"/>
    </sheetView>
  </sheetViews>
  <sheetFormatPr defaultColWidth="18" defaultRowHeight="15.6" x14ac:dyDescent="0.3"/>
  <cols>
    <col min="1" max="1" width="10.8984375" style="35" bestFit="1" customWidth="1"/>
    <col min="2" max="3" width="14.796875" style="35" bestFit="1" customWidth="1"/>
    <col min="4" max="4" width="10.8984375" style="35" bestFit="1" customWidth="1"/>
    <col min="5" max="5" width="8" style="35" bestFit="1" customWidth="1"/>
    <col min="6" max="6" width="18" style="35"/>
    <col min="7" max="7" width="14.796875" style="35" bestFit="1" customWidth="1"/>
    <col min="8" max="8" width="10.8984375" style="35" bestFit="1" customWidth="1"/>
    <col min="9" max="16384" width="18" style="35"/>
  </cols>
  <sheetData>
    <row r="3" spans="1:6" x14ac:dyDescent="0.3">
      <c r="A3" s="35" t="s">
        <v>1041</v>
      </c>
      <c r="B3" s="35" t="s">
        <v>1042</v>
      </c>
      <c r="C3" s="35" t="s">
        <v>1043</v>
      </c>
      <c r="D3" s="35" t="s">
        <v>1044</v>
      </c>
      <c r="E3" s="35" t="s">
        <v>1045</v>
      </c>
    </row>
    <row r="4" spans="1:6" x14ac:dyDescent="0.3">
      <c r="A4" s="65">
        <v>1000</v>
      </c>
      <c r="B4" s="66">
        <v>96623</v>
      </c>
      <c r="C4" s="65">
        <v>89850</v>
      </c>
      <c r="D4" s="67">
        <v>3.8854000000000033</v>
      </c>
      <c r="E4" s="65">
        <v>307</v>
      </c>
      <c r="F4" s="68">
        <v>1</v>
      </c>
    </row>
    <row r="10" spans="1:6" x14ac:dyDescent="0.3">
      <c r="A10" s="35" t="s">
        <v>1041</v>
      </c>
      <c r="B10" s="35" t="s">
        <v>1042</v>
      </c>
      <c r="C10" s="35" t="s">
        <v>1043</v>
      </c>
      <c r="D10" s="35" t="s">
        <v>1044</v>
      </c>
      <c r="E10" s="35" t="s">
        <v>1045</v>
      </c>
    </row>
    <row r="11" spans="1:6" x14ac:dyDescent="0.3">
      <c r="A11" s="65">
        <v>200</v>
      </c>
      <c r="B11" s="79">
        <v>20104</v>
      </c>
      <c r="C11" s="65">
        <v>18209</v>
      </c>
      <c r="D11" s="67">
        <v>3.8824999999999998</v>
      </c>
      <c r="E11" s="65">
        <v>51</v>
      </c>
      <c r="F11" s="68">
        <v>2</v>
      </c>
    </row>
    <row r="20" spans="1:3" x14ac:dyDescent="0.3">
      <c r="A20" s="38"/>
      <c r="B20" s="39"/>
      <c r="C20" s="40"/>
    </row>
    <row r="21" spans="1:3" x14ac:dyDescent="0.3">
      <c r="A21" s="41"/>
      <c r="B21" s="42"/>
      <c r="C21" s="43"/>
    </row>
    <row r="22" spans="1:3" x14ac:dyDescent="0.3">
      <c r="A22" s="41"/>
      <c r="B22" s="42"/>
      <c r="C22" s="43"/>
    </row>
    <row r="23" spans="1:3" x14ac:dyDescent="0.3">
      <c r="A23" s="41"/>
      <c r="B23" s="42"/>
      <c r="C23" s="43"/>
    </row>
    <row r="24" spans="1:3" x14ac:dyDescent="0.3">
      <c r="A24" s="41"/>
      <c r="B24" s="42"/>
      <c r="C24" s="43"/>
    </row>
    <row r="25" spans="1:3" x14ac:dyDescent="0.3">
      <c r="A25" s="41"/>
      <c r="B25" s="42"/>
      <c r="C25" s="43"/>
    </row>
    <row r="26" spans="1:3" x14ac:dyDescent="0.3">
      <c r="A26" s="41"/>
      <c r="B26" s="42"/>
      <c r="C26" s="43"/>
    </row>
    <row r="27" spans="1:3" x14ac:dyDescent="0.3">
      <c r="A27" s="41"/>
      <c r="B27" s="42"/>
      <c r="C27" s="43"/>
    </row>
    <row r="28" spans="1:3" x14ac:dyDescent="0.3">
      <c r="A28" s="41"/>
      <c r="B28" s="42"/>
      <c r="C28" s="43"/>
    </row>
    <row r="29" spans="1:3" x14ac:dyDescent="0.3">
      <c r="A29" s="41"/>
      <c r="B29" s="42"/>
      <c r="C29" s="43"/>
    </row>
    <row r="30" spans="1:3" x14ac:dyDescent="0.3">
      <c r="A30" s="41"/>
      <c r="B30" s="42"/>
      <c r="C30" s="43"/>
    </row>
    <row r="31" spans="1:3" x14ac:dyDescent="0.3">
      <c r="A31" s="41"/>
      <c r="B31" s="42"/>
      <c r="C31" s="43"/>
    </row>
    <row r="32" spans="1:3" x14ac:dyDescent="0.3">
      <c r="A32" s="41"/>
      <c r="B32" s="42"/>
      <c r="C32" s="43"/>
    </row>
    <row r="33" spans="1:8" x14ac:dyDescent="0.3">
      <c r="A33" s="41"/>
      <c r="B33" s="42"/>
      <c r="C33" s="43"/>
    </row>
    <row r="34" spans="1:8" x14ac:dyDescent="0.3">
      <c r="A34" s="41"/>
      <c r="B34" s="42"/>
      <c r="C34" s="43"/>
    </row>
    <row r="35" spans="1:8" x14ac:dyDescent="0.3">
      <c r="A35" s="41"/>
      <c r="B35" s="42"/>
      <c r="C35" s="43"/>
    </row>
    <row r="36" spans="1:8" x14ac:dyDescent="0.3">
      <c r="A36" s="41"/>
      <c r="B36" s="42"/>
      <c r="C36" s="43"/>
    </row>
    <row r="37" spans="1:8" x14ac:dyDescent="0.3">
      <c r="A37" s="44"/>
      <c r="B37" s="45"/>
      <c r="C37" s="46"/>
    </row>
    <row r="44" spans="1:8" x14ac:dyDescent="0.3">
      <c r="B44" s="47" t="s">
        <v>1054</v>
      </c>
      <c r="C44" s="35" t="s">
        <v>1041</v>
      </c>
      <c r="D44" s="35" t="s">
        <v>1068</v>
      </c>
    </row>
    <row r="45" spans="1:8" x14ac:dyDescent="0.3">
      <c r="B45" s="48" t="s">
        <v>1056</v>
      </c>
      <c r="C45" s="36">
        <v>21</v>
      </c>
      <c r="D45" s="36">
        <v>21</v>
      </c>
    </row>
    <row r="46" spans="1:8" x14ac:dyDescent="0.3">
      <c r="B46" s="48" t="s">
        <v>1057</v>
      </c>
      <c r="C46" s="36">
        <v>18</v>
      </c>
      <c r="D46" s="36">
        <v>18</v>
      </c>
      <c r="G46" s="47" t="s">
        <v>1054</v>
      </c>
      <c r="H46" s="35" t="s">
        <v>1041</v>
      </c>
    </row>
    <row r="47" spans="1:8" x14ac:dyDescent="0.3">
      <c r="B47" s="48" t="s">
        <v>1058</v>
      </c>
      <c r="C47" s="36">
        <v>31</v>
      </c>
      <c r="D47" s="36">
        <v>31</v>
      </c>
      <c r="G47" s="48" t="s">
        <v>1053</v>
      </c>
      <c r="H47" s="36">
        <v>38</v>
      </c>
    </row>
    <row r="48" spans="1:8" x14ac:dyDescent="0.3">
      <c r="B48" s="48" t="s">
        <v>1059</v>
      </c>
      <c r="C48" s="36">
        <v>20</v>
      </c>
      <c r="D48" s="36">
        <v>20</v>
      </c>
      <c r="G48" s="48" t="s">
        <v>1052</v>
      </c>
      <c r="H48" s="36">
        <v>32</v>
      </c>
    </row>
    <row r="49" spans="2:9" x14ac:dyDescent="0.3">
      <c r="B49" s="48" t="s">
        <v>1060</v>
      </c>
      <c r="C49" s="36">
        <v>8</v>
      </c>
      <c r="D49" s="36">
        <v>8</v>
      </c>
      <c r="G49" s="48" t="s">
        <v>1051</v>
      </c>
      <c r="H49" s="36">
        <v>27</v>
      </c>
      <c r="I49" s="68">
        <v>4</v>
      </c>
    </row>
    <row r="50" spans="2:9" x14ac:dyDescent="0.3">
      <c r="B50" s="48" t="s">
        <v>1061</v>
      </c>
      <c r="C50" s="36">
        <v>12</v>
      </c>
      <c r="D50" s="36">
        <v>12</v>
      </c>
      <c r="E50" s="68">
        <v>3</v>
      </c>
      <c r="G50" s="48" t="s">
        <v>1050</v>
      </c>
      <c r="H50" s="36">
        <v>27</v>
      </c>
    </row>
    <row r="51" spans="2:9" x14ac:dyDescent="0.3">
      <c r="B51" s="48" t="s">
        <v>1062</v>
      </c>
      <c r="C51" s="36">
        <v>12</v>
      </c>
      <c r="D51" s="36">
        <v>12</v>
      </c>
      <c r="G51" s="48" t="s">
        <v>1049</v>
      </c>
      <c r="H51" s="36">
        <v>27</v>
      </c>
    </row>
    <row r="52" spans="2:9" x14ac:dyDescent="0.3">
      <c r="B52" s="48" t="s">
        <v>1063</v>
      </c>
      <c r="C52" s="36">
        <v>7</v>
      </c>
      <c r="D52" s="36">
        <v>7</v>
      </c>
      <c r="G52" s="48" t="s">
        <v>1048</v>
      </c>
      <c r="H52" s="36">
        <v>22</v>
      </c>
    </row>
    <row r="53" spans="2:9" x14ac:dyDescent="0.3">
      <c r="B53" s="48" t="s">
        <v>1064</v>
      </c>
      <c r="C53" s="36">
        <v>20</v>
      </c>
      <c r="D53" s="36">
        <v>20</v>
      </c>
      <c r="G53" s="48" t="s">
        <v>1047</v>
      </c>
      <c r="H53" s="36">
        <v>27</v>
      </c>
    </row>
    <row r="54" spans="2:9" x14ac:dyDescent="0.3">
      <c r="B54" s="48" t="s">
        <v>1065</v>
      </c>
      <c r="C54" s="36">
        <v>24</v>
      </c>
      <c r="D54" s="36">
        <v>24</v>
      </c>
      <c r="G54" s="48" t="s">
        <v>1055</v>
      </c>
      <c r="H54" s="36">
        <v>200</v>
      </c>
    </row>
    <row r="55" spans="2:9" x14ac:dyDescent="0.3">
      <c r="B55" s="48" t="s">
        <v>1066</v>
      </c>
      <c r="C55" s="36">
        <v>12</v>
      </c>
      <c r="D55" s="36">
        <v>12</v>
      </c>
    </row>
    <row r="56" spans="2:9" x14ac:dyDescent="0.3">
      <c r="B56" s="48" t="s">
        <v>1067</v>
      </c>
      <c r="C56" s="36">
        <v>15</v>
      </c>
      <c r="D56" s="36">
        <v>15</v>
      </c>
    </row>
    <row r="57" spans="2:9" x14ac:dyDescent="0.3">
      <c r="B57" s="48" t="s">
        <v>1055</v>
      </c>
      <c r="C57" s="36">
        <v>200</v>
      </c>
      <c r="D57" s="36">
        <v>200</v>
      </c>
    </row>
    <row r="66" spans="1:15" x14ac:dyDescent="0.3">
      <c r="J66" s="61" t="s">
        <v>1074</v>
      </c>
      <c r="K66" s="61" t="str">
        <f>G80</f>
        <v>R05</v>
      </c>
    </row>
    <row r="68" spans="1:15" x14ac:dyDescent="0.3">
      <c r="G68" s="62" t="s">
        <v>1070</v>
      </c>
      <c r="H68" s="62" t="s">
        <v>1071</v>
      </c>
      <c r="I68" s="62" t="s">
        <v>1069</v>
      </c>
      <c r="J68" s="62" t="s">
        <v>1072</v>
      </c>
      <c r="K68" s="62" t="s">
        <v>1073</v>
      </c>
    </row>
    <row r="69" spans="1:15" x14ac:dyDescent="0.3">
      <c r="G69" s="62" t="str" cm="1">
        <f t="array" ref="G69:I73">A73:C77</f>
        <v>R01</v>
      </c>
      <c r="H69" s="62">
        <v>189</v>
      </c>
      <c r="I69" s="63">
        <v>18415</v>
      </c>
      <c r="J69" s="62" t="e">
        <f>IF(G69=$K$66,H69,NA())</f>
        <v>#N/A</v>
      </c>
      <c r="K69" s="62" t="e">
        <f>IF(G69=K66,I69,NA())</f>
        <v>#N/A</v>
      </c>
    </row>
    <row r="70" spans="1:15" x14ac:dyDescent="0.3">
      <c r="G70" s="62" t="str">
        <v>R02</v>
      </c>
      <c r="H70" s="62">
        <v>218</v>
      </c>
      <c r="I70" s="63">
        <v>20581</v>
      </c>
      <c r="J70" s="62" t="e">
        <f t="shared" ref="J70:J73" si="0">IF(G70=$K$66,H70,NA())</f>
        <v>#N/A</v>
      </c>
      <c r="K70" s="62" t="e">
        <f>IF(G70=K66,I70,NA())</f>
        <v>#N/A</v>
      </c>
    </row>
    <row r="71" spans="1:15" x14ac:dyDescent="0.3">
      <c r="G71" s="62" t="str">
        <v>R03</v>
      </c>
      <c r="H71" s="62">
        <v>207</v>
      </c>
      <c r="I71" s="63">
        <v>20872</v>
      </c>
      <c r="J71" s="62" t="e">
        <f t="shared" si="0"/>
        <v>#N/A</v>
      </c>
      <c r="K71" s="62" t="e">
        <f>IF(G71=K66,I71,NA())</f>
        <v>#N/A</v>
      </c>
    </row>
    <row r="72" spans="1:15" x14ac:dyDescent="0.3">
      <c r="A72" s="47" t="s">
        <v>1054</v>
      </c>
      <c r="B72" s="35" t="s">
        <v>1041</v>
      </c>
      <c r="C72" s="35" t="s">
        <v>1042</v>
      </c>
      <c r="G72" s="62" t="str">
        <v>R04</v>
      </c>
      <c r="H72" s="62">
        <v>186</v>
      </c>
      <c r="I72" s="63">
        <v>16651</v>
      </c>
      <c r="J72" s="62" t="e">
        <f t="shared" si="0"/>
        <v>#N/A</v>
      </c>
      <c r="K72" s="62" t="e">
        <f>IF(G72=K66,I72,NA())</f>
        <v>#N/A</v>
      </c>
    </row>
    <row r="73" spans="1:15" x14ac:dyDescent="0.3">
      <c r="A73" s="48" t="s">
        <v>11</v>
      </c>
      <c r="B73" s="36">
        <v>189</v>
      </c>
      <c r="C73" s="37">
        <v>18415</v>
      </c>
      <c r="G73" s="62" t="str">
        <v>R05</v>
      </c>
      <c r="H73" s="62">
        <v>200</v>
      </c>
      <c r="I73" s="63">
        <v>20104</v>
      </c>
      <c r="J73" s="62">
        <f t="shared" si="0"/>
        <v>200</v>
      </c>
      <c r="K73" s="62">
        <f>IF(G73=K66,I73,NA())</f>
        <v>20104</v>
      </c>
    </row>
    <row r="74" spans="1:15" x14ac:dyDescent="0.3">
      <c r="A74" s="48" t="s">
        <v>9</v>
      </c>
      <c r="B74" s="36">
        <v>218</v>
      </c>
      <c r="C74" s="37">
        <v>20581</v>
      </c>
    </row>
    <row r="75" spans="1:15" x14ac:dyDescent="0.3">
      <c r="A75" s="48" t="s">
        <v>6</v>
      </c>
      <c r="B75" s="36">
        <v>207</v>
      </c>
      <c r="C75" s="37">
        <v>20872</v>
      </c>
      <c r="D75" s="68">
        <v>5</v>
      </c>
    </row>
    <row r="76" spans="1:15" x14ac:dyDescent="0.3">
      <c r="A76" s="48" t="s">
        <v>13</v>
      </c>
      <c r="B76" s="36">
        <v>186</v>
      </c>
      <c r="C76" s="37">
        <v>16651</v>
      </c>
    </row>
    <row r="77" spans="1:15" x14ac:dyDescent="0.3">
      <c r="A77" s="48" t="s">
        <v>10</v>
      </c>
      <c r="B77" s="36">
        <v>200</v>
      </c>
      <c r="C77" s="37">
        <v>20104</v>
      </c>
    </row>
    <row r="78" spans="1:15" x14ac:dyDescent="0.3">
      <c r="A78" s="48" t="s">
        <v>1055</v>
      </c>
      <c r="B78" s="36">
        <v>1000</v>
      </c>
      <c r="C78" s="37">
        <v>96623</v>
      </c>
    </row>
    <row r="79" spans="1:15" x14ac:dyDescent="0.3">
      <c r="G79" s="47" t="s">
        <v>1054</v>
      </c>
    </row>
    <row r="80" spans="1:15" x14ac:dyDescent="0.3">
      <c r="G80" s="64" t="s">
        <v>10</v>
      </c>
      <c r="H80" s="68" t="s">
        <v>1083</v>
      </c>
      <c r="N80" s="69" t="s">
        <v>1081</v>
      </c>
      <c r="O80" s="69"/>
    </row>
    <row r="81" spans="3:15" x14ac:dyDescent="0.3">
      <c r="N81" s="59" t="s">
        <v>1071</v>
      </c>
      <c r="O81" s="59">
        <f>_xlfn.XLOOKUP(G80,G69:G73,H69:H73)</f>
        <v>200</v>
      </c>
    </row>
    <row r="82" spans="3:15" x14ac:dyDescent="0.3">
      <c r="N82" s="59"/>
      <c r="O82" s="59"/>
    </row>
    <row r="83" spans="3:15" x14ac:dyDescent="0.3">
      <c r="K83" s="69" t="s">
        <v>1082</v>
      </c>
      <c r="L83" s="69"/>
      <c r="N83" s="59" t="s">
        <v>1069</v>
      </c>
      <c r="O83" s="59">
        <f>_xlfn.XLOOKUP(G80,G69:G73,I69:I73)</f>
        <v>20104</v>
      </c>
    </row>
    <row r="84" spans="3:15" x14ac:dyDescent="0.3">
      <c r="K84" s="56" t="s">
        <v>1077</v>
      </c>
      <c r="L84" s="57">
        <f>A11/A4</f>
        <v>0.2</v>
      </c>
    </row>
    <row r="85" spans="3:15" x14ac:dyDescent="0.3">
      <c r="K85" s="56"/>
      <c r="L85" s="56"/>
    </row>
    <row r="86" spans="3:15" x14ac:dyDescent="0.3">
      <c r="K86" s="56" t="s">
        <v>1078</v>
      </c>
      <c r="L86" s="56">
        <f>_xlfn.RANK.AVG(O81,H69:H73)</f>
        <v>3</v>
      </c>
    </row>
    <row r="87" spans="3:15" x14ac:dyDescent="0.3">
      <c r="K87" s="56"/>
      <c r="L87" s="56"/>
    </row>
    <row r="88" spans="3:15" x14ac:dyDescent="0.3">
      <c r="K88" s="56"/>
      <c r="L88" s="56"/>
    </row>
    <row r="89" spans="3:15" x14ac:dyDescent="0.3">
      <c r="K89" s="56" t="s">
        <v>1079</v>
      </c>
      <c r="L89" s="56">
        <f>_xlfn.RANK.AVG(O83,I69:I73)</f>
        <v>3</v>
      </c>
    </row>
    <row r="90" spans="3:15" x14ac:dyDescent="0.3">
      <c r="C90" s="47" t="s">
        <v>1041</v>
      </c>
      <c r="D90" s="47" t="s">
        <v>1075</v>
      </c>
    </row>
    <row r="91" spans="3:15" x14ac:dyDescent="0.3">
      <c r="C91" s="47" t="s">
        <v>1054</v>
      </c>
      <c r="D91" s="35" t="s">
        <v>999</v>
      </c>
      <c r="E91" s="35" t="s">
        <v>998</v>
      </c>
      <c r="F91" s="35" t="s">
        <v>1055</v>
      </c>
    </row>
    <row r="92" spans="3:15" x14ac:dyDescent="0.3">
      <c r="C92" s="48" t="s">
        <v>1002</v>
      </c>
      <c r="D92" s="36">
        <v>144</v>
      </c>
      <c r="E92" s="36">
        <v>132</v>
      </c>
      <c r="F92" s="36">
        <v>276</v>
      </c>
    </row>
    <row r="93" spans="3:15" x14ac:dyDescent="0.3">
      <c r="C93" s="48" t="s">
        <v>1001</v>
      </c>
      <c r="D93" s="36">
        <v>326</v>
      </c>
      <c r="E93" s="36">
        <v>63</v>
      </c>
      <c r="F93" s="36">
        <v>389</v>
      </c>
      <c r="G93" s="68">
        <v>6</v>
      </c>
      <c r="M93" s="70" t="s">
        <v>1082</v>
      </c>
      <c r="N93" s="60" t="str">
        <f>"% of Calls:"&amp;TEXT(L84,"0%")</f>
        <v>% of Calls:20%</v>
      </c>
    </row>
    <row r="94" spans="3:15" x14ac:dyDescent="0.3">
      <c r="C94" s="48" t="s">
        <v>1000</v>
      </c>
      <c r="D94" s="36">
        <v>129</v>
      </c>
      <c r="E94" s="36">
        <v>206</v>
      </c>
      <c r="F94" s="36">
        <v>335</v>
      </c>
      <c r="M94" s="70"/>
      <c r="N94" s="60"/>
    </row>
    <row r="95" spans="3:15" x14ac:dyDescent="0.3">
      <c r="C95" s="48" t="s">
        <v>1055</v>
      </c>
      <c r="D95" s="36">
        <v>599</v>
      </c>
      <c r="E95" s="36">
        <v>401</v>
      </c>
      <c r="F95" s="36">
        <v>1000</v>
      </c>
      <c r="M95" s="70"/>
      <c r="N95" s="60" t="str">
        <f>IF(COUNTA(G80:G84)&gt;1,"","Call Rank:"&amp;L86)</f>
        <v>Call Rank:3</v>
      </c>
    </row>
    <row r="96" spans="3:15" x14ac:dyDescent="0.3">
      <c r="M96" s="70"/>
      <c r="N96" s="60"/>
    </row>
    <row r="97" spans="3:15" x14ac:dyDescent="0.3">
      <c r="M97" s="70"/>
      <c r="N97" s="60" t="str">
        <f>IF(COUNTA(G80:G84)&gt;1,"","Amount Rank:"&amp;L86)</f>
        <v>Amount Rank:3</v>
      </c>
    </row>
    <row r="101" spans="3:15" ht="35.4" x14ac:dyDescent="0.6">
      <c r="N101" s="68" t="s">
        <v>1080</v>
      </c>
      <c r="O101" s="58" t="str">
        <f>_xlfn.XLOOKUP(G80,Assets!E3:E7,Assets!E3:E7)</f>
        <v>R05</v>
      </c>
    </row>
    <row r="104" spans="3:15" x14ac:dyDescent="0.3">
      <c r="C104" s="47" t="s">
        <v>1054</v>
      </c>
      <c r="D104" s="35" t="s">
        <v>1041</v>
      </c>
    </row>
    <row r="105" spans="3:15" x14ac:dyDescent="0.3">
      <c r="C105" s="48">
        <v>2</v>
      </c>
      <c r="D105" s="36">
        <v>10</v>
      </c>
    </row>
    <row r="106" spans="3:15" x14ac:dyDescent="0.3">
      <c r="C106" s="48">
        <v>3</v>
      </c>
      <c r="D106" s="36">
        <v>44</v>
      </c>
    </row>
    <row r="107" spans="3:15" x14ac:dyDescent="0.3">
      <c r="C107" s="48">
        <v>4</v>
      </c>
      <c r="D107" s="36">
        <v>95</v>
      </c>
      <c r="E107" s="68">
        <v>7</v>
      </c>
    </row>
    <row r="108" spans="3:15" x14ac:dyDescent="0.3">
      <c r="C108" s="48">
        <v>5</v>
      </c>
      <c r="D108" s="36">
        <v>51</v>
      </c>
    </row>
    <row r="109" spans="3:15" x14ac:dyDescent="0.3">
      <c r="C109" s="48" t="s">
        <v>1055</v>
      </c>
      <c r="D109" s="36">
        <v>200</v>
      </c>
    </row>
    <row r="110" spans="3:15" x14ac:dyDescent="0.3">
      <c r="C110"/>
      <c r="D110"/>
    </row>
    <row r="111" spans="3:15" x14ac:dyDescent="0.3">
      <c r="C111"/>
      <c r="D111"/>
    </row>
    <row r="118" spans="3:10" x14ac:dyDescent="0.3">
      <c r="C118" s="47" t="s">
        <v>1042</v>
      </c>
      <c r="D118" s="47" t="s">
        <v>1075</v>
      </c>
    </row>
    <row r="119" spans="3:10" x14ac:dyDescent="0.3">
      <c r="C119" s="47" t="s">
        <v>1054</v>
      </c>
      <c r="D119" s="35" t="s">
        <v>11</v>
      </c>
      <c r="E119" s="35" t="s">
        <v>9</v>
      </c>
      <c r="F119" s="35" t="s">
        <v>6</v>
      </c>
      <c r="G119" s="35" t="s">
        <v>13</v>
      </c>
      <c r="H119" s="35" t="s">
        <v>10</v>
      </c>
      <c r="I119" s="35" t="s">
        <v>1055</v>
      </c>
    </row>
    <row r="120" spans="3:10" x14ac:dyDescent="0.3">
      <c r="C120" s="48" t="s">
        <v>1002</v>
      </c>
    </row>
    <row r="121" spans="3:10" x14ac:dyDescent="0.3">
      <c r="C121" s="49" t="s">
        <v>20</v>
      </c>
      <c r="D121" s="37">
        <v>891</v>
      </c>
      <c r="E121" s="37">
        <v>1332</v>
      </c>
      <c r="F121" s="37">
        <v>1282</v>
      </c>
      <c r="G121" s="37">
        <v>739</v>
      </c>
      <c r="H121" s="37">
        <v>560</v>
      </c>
      <c r="I121" s="37">
        <v>4804</v>
      </c>
    </row>
    <row r="122" spans="3:10" x14ac:dyDescent="0.3">
      <c r="C122" s="49" t="s">
        <v>12</v>
      </c>
      <c r="D122" s="37">
        <v>1991</v>
      </c>
      <c r="E122" s="37">
        <v>1886</v>
      </c>
      <c r="F122" s="37">
        <v>1206</v>
      </c>
      <c r="G122" s="37">
        <v>884</v>
      </c>
      <c r="H122" s="37">
        <v>1722</v>
      </c>
      <c r="I122" s="37">
        <v>7689</v>
      </c>
    </row>
    <row r="123" spans="3:10" x14ac:dyDescent="0.3">
      <c r="C123" s="49" t="s">
        <v>8</v>
      </c>
      <c r="D123" s="37">
        <v>1163</v>
      </c>
      <c r="E123" s="37">
        <v>1180</v>
      </c>
      <c r="F123" s="37">
        <v>1616</v>
      </c>
      <c r="G123" s="37">
        <v>1043</v>
      </c>
      <c r="H123" s="37">
        <v>1747</v>
      </c>
      <c r="I123" s="37">
        <v>6749</v>
      </c>
    </row>
    <row r="124" spans="3:10" x14ac:dyDescent="0.3">
      <c r="C124" s="49" t="s">
        <v>16</v>
      </c>
      <c r="D124" s="37">
        <v>1438</v>
      </c>
      <c r="E124" s="37">
        <v>1616</v>
      </c>
      <c r="F124" s="37">
        <v>866</v>
      </c>
      <c r="G124" s="37">
        <v>829</v>
      </c>
      <c r="H124" s="37">
        <v>2070</v>
      </c>
      <c r="I124" s="37">
        <v>6819</v>
      </c>
    </row>
    <row r="125" spans="3:10" x14ac:dyDescent="0.3">
      <c r="C125" s="48" t="s">
        <v>1001</v>
      </c>
    </row>
    <row r="126" spans="3:10" x14ac:dyDescent="0.3">
      <c r="C126" s="49" t="s">
        <v>24</v>
      </c>
      <c r="D126" s="37">
        <v>1233</v>
      </c>
      <c r="E126" s="37">
        <v>223</v>
      </c>
      <c r="F126" s="37">
        <v>1680</v>
      </c>
      <c r="G126" s="37">
        <v>990</v>
      </c>
      <c r="H126" s="37">
        <v>1508</v>
      </c>
      <c r="I126" s="37">
        <v>5634</v>
      </c>
    </row>
    <row r="127" spans="3:10" x14ac:dyDescent="0.3">
      <c r="C127" s="49" t="s">
        <v>15</v>
      </c>
      <c r="D127" s="37">
        <v>1598</v>
      </c>
      <c r="E127" s="37">
        <v>1907</v>
      </c>
      <c r="F127" s="37">
        <v>869</v>
      </c>
      <c r="G127" s="37">
        <v>1426</v>
      </c>
      <c r="H127" s="37">
        <v>1416</v>
      </c>
      <c r="I127" s="37">
        <v>7216</v>
      </c>
    </row>
    <row r="128" spans="3:10" x14ac:dyDescent="0.3">
      <c r="C128" s="49" t="s">
        <v>5</v>
      </c>
      <c r="D128" s="37">
        <v>900</v>
      </c>
      <c r="E128" s="37">
        <v>1016</v>
      </c>
      <c r="F128" s="37">
        <v>960</v>
      </c>
      <c r="G128" s="37">
        <v>940</v>
      </c>
      <c r="H128" s="37">
        <v>1193</v>
      </c>
      <c r="I128" s="37">
        <v>5009</v>
      </c>
      <c r="J128" s="68">
        <v>8</v>
      </c>
    </row>
    <row r="129" spans="3:9" x14ac:dyDescent="0.3">
      <c r="C129" s="49" t="s">
        <v>18</v>
      </c>
      <c r="D129" s="37">
        <v>900</v>
      </c>
      <c r="E129" s="37">
        <v>1470</v>
      </c>
      <c r="F129" s="37">
        <v>1617</v>
      </c>
      <c r="G129" s="37">
        <v>1314</v>
      </c>
      <c r="H129" s="37">
        <v>941</v>
      </c>
      <c r="I129" s="37">
        <v>6242</v>
      </c>
    </row>
    <row r="130" spans="3:9" x14ac:dyDescent="0.3">
      <c r="C130" s="49" t="s">
        <v>14</v>
      </c>
      <c r="D130" s="37">
        <v>1255</v>
      </c>
      <c r="E130" s="37">
        <v>516</v>
      </c>
      <c r="F130" s="37">
        <v>1874</v>
      </c>
      <c r="G130" s="37">
        <v>1863</v>
      </c>
      <c r="H130" s="37">
        <v>1722</v>
      </c>
      <c r="I130" s="37">
        <v>7230</v>
      </c>
    </row>
    <row r="131" spans="3:9" x14ac:dyDescent="0.3">
      <c r="C131" s="49" t="s">
        <v>19</v>
      </c>
      <c r="D131" s="37">
        <v>1138</v>
      </c>
      <c r="E131" s="37">
        <v>1898</v>
      </c>
      <c r="F131" s="37">
        <v>1482</v>
      </c>
      <c r="G131" s="37">
        <v>846</v>
      </c>
      <c r="H131" s="37">
        <v>1154</v>
      </c>
      <c r="I131" s="37">
        <v>6518</v>
      </c>
    </row>
    <row r="132" spans="3:9" x14ac:dyDescent="0.3">
      <c r="C132" s="48" t="s">
        <v>1000</v>
      </c>
    </row>
    <row r="133" spans="3:9" x14ac:dyDescent="0.3">
      <c r="C133" s="49" t="s">
        <v>17</v>
      </c>
      <c r="D133" s="37">
        <v>1655</v>
      </c>
      <c r="E133" s="37">
        <v>805</v>
      </c>
      <c r="F133" s="37">
        <v>2263</v>
      </c>
      <c r="G133" s="37">
        <v>987</v>
      </c>
      <c r="H133" s="37">
        <v>1075</v>
      </c>
      <c r="I133" s="37">
        <v>6785</v>
      </c>
    </row>
    <row r="134" spans="3:9" x14ac:dyDescent="0.3">
      <c r="C134" s="49" t="s">
        <v>23</v>
      </c>
      <c r="D134" s="37">
        <v>1104</v>
      </c>
      <c r="E134" s="37">
        <v>2280</v>
      </c>
      <c r="F134" s="37">
        <v>1445</v>
      </c>
      <c r="G134" s="37">
        <v>1722</v>
      </c>
      <c r="H134" s="37">
        <v>1196</v>
      </c>
      <c r="I134" s="37">
        <v>7747</v>
      </c>
    </row>
    <row r="135" spans="3:9" x14ac:dyDescent="0.3">
      <c r="C135" s="49" t="s">
        <v>7</v>
      </c>
      <c r="D135" s="37">
        <v>372</v>
      </c>
      <c r="E135" s="37">
        <v>1818</v>
      </c>
      <c r="F135" s="37">
        <v>1346</v>
      </c>
      <c r="G135" s="37">
        <v>1156</v>
      </c>
      <c r="H135" s="37">
        <v>1484</v>
      </c>
      <c r="I135" s="37">
        <v>6176</v>
      </c>
    </row>
    <row r="136" spans="3:9" x14ac:dyDescent="0.3">
      <c r="C136" s="49" t="s">
        <v>22</v>
      </c>
      <c r="D136" s="37">
        <v>1415</v>
      </c>
      <c r="E136" s="37">
        <v>1271</v>
      </c>
      <c r="F136" s="37">
        <v>1214</v>
      </c>
      <c r="G136" s="37">
        <v>1135</v>
      </c>
      <c r="H136" s="37">
        <v>1566</v>
      </c>
      <c r="I136" s="37">
        <v>6601</v>
      </c>
    </row>
    <row r="137" spans="3:9" x14ac:dyDescent="0.3">
      <c r="C137" s="49" t="s">
        <v>21</v>
      </c>
      <c r="D137" s="37">
        <v>1362</v>
      </c>
      <c r="E137" s="37">
        <v>1363</v>
      </c>
      <c r="F137" s="37">
        <v>1152</v>
      </c>
      <c r="G137" s="37">
        <v>777</v>
      </c>
      <c r="H137" s="37">
        <v>750</v>
      </c>
      <c r="I137" s="37">
        <v>5404</v>
      </c>
    </row>
  </sheetData>
  <mergeCells count="3">
    <mergeCell ref="N80:O80"/>
    <mergeCell ref="K83:L83"/>
    <mergeCell ref="M93:M9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4" zoomScale="48" zoomScaleNormal="103" workbookViewId="0">
      <selection activeCell="D30" sqref="D30"/>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A9E1C-BCF1-4F03-83A6-67BA5A9E92E4}">
  <dimension ref="A1:X33"/>
  <sheetViews>
    <sheetView tabSelected="1" zoomScale="87" zoomScaleNormal="85" workbookViewId="0">
      <selection activeCell="L35" sqref="L35"/>
    </sheetView>
  </sheetViews>
  <sheetFormatPr defaultRowHeight="13.8" x14ac:dyDescent="0.25"/>
  <cols>
    <col min="16" max="17" width="8.796875" customWidth="1"/>
  </cols>
  <sheetData>
    <row r="1" spans="1:24" x14ac:dyDescent="0.25">
      <c r="A1" s="20"/>
      <c r="B1" s="20"/>
      <c r="C1" s="20"/>
      <c r="D1" s="20"/>
      <c r="E1" s="20"/>
      <c r="F1" s="20"/>
      <c r="G1" s="20"/>
      <c r="H1" s="20"/>
      <c r="I1" s="20"/>
      <c r="J1" s="20"/>
      <c r="K1" s="20"/>
      <c r="L1" s="20"/>
      <c r="M1" s="20"/>
      <c r="N1" s="20"/>
      <c r="O1" s="20"/>
      <c r="P1" s="20"/>
      <c r="Q1" s="32"/>
      <c r="R1" s="32"/>
      <c r="S1" s="32"/>
      <c r="T1" s="32"/>
      <c r="U1" s="32"/>
      <c r="V1" s="32"/>
      <c r="W1" s="32"/>
      <c r="X1" s="20"/>
    </row>
    <row r="2" spans="1:24" x14ac:dyDescent="0.25">
      <c r="A2" s="20"/>
      <c r="B2" s="20"/>
      <c r="C2" s="20"/>
      <c r="D2" s="20"/>
      <c r="E2" s="20"/>
      <c r="F2" s="20"/>
      <c r="G2" s="20"/>
      <c r="H2" s="20"/>
      <c r="I2" s="20"/>
      <c r="J2" s="20"/>
      <c r="K2" s="20"/>
      <c r="L2" s="20"/>
      <c r="M2" s="20"/>
      <c r="N2" s="20"/>
      <c r="O2" s="20"/>
      <c r="P2" s="20"/>
      <c r="Q2" s="21"/>
      <c r="R2" s="22" t="s">
        <v>11</v>
      </c>
      <c r="S2" s="22" t="s">
        <v>9</v>
      </c>
      <c r="T2" s="22" t="s">
        <v>6</v>
      </c>
      <c r="U2" s="22" t="s">
        <v>13</v>
      </c>
      <c r="V2" s="22" t="s">
        <v>10</v>
      </c>
      <c r="W2" s="23" t="s">
        <v>1076</v>
      </c>
      <c r="X2" s="20"/>
    </row>
    <row r="3" spans="1:24" x14ac:dyDescent="0.25">
      <c r="A3" s="20"/>
      <c r="B3" s="20"/>
      <c r="C3" s="20"/>
      <c r="D3" s="20"/>
      <c r="E3" s="20"/>
      <c r="F3" s="20"/>
      <c r="G3" s="20"/>
      <c r="H3" s="20"/>
      <c r="I3" s="20"/>
      <c r="J3" s="20"/>
      <c r="K3" s="20"/>
      <c r="L3" s="20"/>
      <c r="M3" s="20"/>
      <c r="N3" s="20"/>
      <c r="O3" s="20"/>
      <c r="P3" s="20"/>
      <c r="Q3" s="24" t="str" cm="1">
        <f t="array" ref="Q3:W20">IF(PIVOTS!C120:I137="","",PIVOTS!C120:I137)</f>
        <v>Cincinnati</v>
      </c>
      <c r="R3" s="25" t="str">
        <v/>
      </c>
      <c r="S3" s="25" t="str">
        <v/>
      </c>
      <c r="T3" s="25" t="str">
        <v/>
      </c>
      <c r="U3" s="25" t="str">
        <v/>
      </c>
      <c r="V3" s="25" t="str">
        <v/>
      </c>
      <c r="W3" s="26" t="str">
        <v/>
      </c>
      <c r="X3" s="20"/>
    </row>
    <row r="4" spans="1:24" x14ac:dyDescent="0.25">
      <c r="A4" s="20"/>
      <c r="B4" s="20"/>
      <c r="C4" s="20"/>
      <c r="D4" s="20"/>
      <c r="E4" s="20"/>
      <c r="F4" s="20"/>
      <c r="G4" s="20"/>
      <c r="H4" s="20"/>
      <c r="I4" s="20"/>
      <c r="J4" s="20"/>
      <c r="K4" s="20"/>
      <c r="L4" s="20"/>
      <c r="M4" s="20"/>
      <c r="N4" s="20"/>
      <c r="O4" s="20"/>
      <c r="P4" s="20"/>
      <c r="Q4" s="27" t="str">
        <v>C0003</v>
      </c>
      <c r="R4" s="28">
        <v>891</v>
      </c>
      <c r="S4" s="28">
        <v>1332</v>
      </c>
      <c r="T4" s="28">
        <v>1282</v>
      </c>
      <c r="U4" s="28">
        <v>739</v>
      </c>
      <c r="V4" s="28">
        <v>560</v>
      </c>
      <c r="W4" s="29">
        <v>4804</v>
      </c>
      <c r="X4" s="20"/>
    </row>
    <row r="5" spans="1:24" x14ac:dyDescent="0.25">
      <c r="A5" s="20"/>
      <c r="B5" s="20"/>
      <c r="C5" s="20"/>
      <c r="D5" s="20"/>
      <c r="E5" s="20"/>
      <c r="F5" s="20"/>
      <c r="G5" s="20"/>
      <c r="H5" s="20"/>
      <c r="I5" s="20"/>
      <c r="J5" s="20"/>
      <c r="K5" s="20"/>
      <c r="L5" s="20"/>
      <c r="M5" s="20"/>
      <c r="N5" s="20"/>
      <c r="O5" s="20"/>
      <c r="P5" s="20"/>
      <c r="Q5" s="27" t="str">
        <v>C0004</v>
      </c>
      <c r="R5" s="28">
        <v>1991</v>
      </c>
      <c r="S5" s="28">
        <v>1886</v>
      </c>
      <c r="T5" s="28">
        <v>1206</v>
      </c>
      <c r="U5" s="28">
        <v>884</v>
      </c>
      <c r="V5" s="28">
        <v>1722</v>
      </c>
      <c r="W5" s="29">
        <v>7689</v>
      </c>
      <c r="X5" s="20"/>
    </row>
    <row r="6" spans="1:24" x14ac:dyDescent="0.25">
      <c r="A6" s="20"/>
      <c r="B6" s="20"/>
      <c r="C6" s="20"/>
      <c r="D6" s="20"/>
      <c r="E6" s="20"/>
      <c r="F6" s="20"/>
      <c r="G6" s="20"/>
      <c r="H6" s="20"/>
      <c r="I6" s="20"/>
      <c r="J6" s="20"/>
      <c r="K6" s="20"/>
      <c r="L6" s="20"/>
      <c r="M6" s="20"/>
      <c r="N6" s="20"/>
      <c r="O6" s="20"/>
      <c r="P6" s="20"/>
      <c r="Q6" s="27" t="str">
        <v>C0011</v>
      </c>
      <c r="R6" s="28">
        <v>1163</v>
      </c>
      <c r="S6" s="28">
        <v>1180</v>
      </c>
      <c r="T6" s="28">
        <v>1616</v>
      </c>
      <c r="U6" s="28">
        <v>1043</v>
      </c>
      <c r="V6" s="28">
        <v>1747</v>
      </c>
      <c r="W6" s="29">
        <v>6749</v>
      </c>
      <c r="X6" s="20"/>
    </row>
    <row r="7" spans="1:24" x14ac:dyDescent="0.25">
      <c r="A7" s="20"/>
      <c r="B7" s="20"/>
      <c r="C7" s="20"/>
      <c r="D7" s="20"/>
      <c r="E7" s="20"/>
      <c r="F7" s="20"/>
      <c r="G7" s="20"/>
      <c r="H7" s="20"/>
      <c r="I7" s="20"/>
      <c r="J7" s="20"/>
      <c r="K7" s="20"/>
      <c r="L7" s="20"/>
      <c r="M7" s="20"/>
      <c r="N7" s="20"/>
      <c r="O7" s="20"/>
      <c r="P7" s="20"/>
      <c r="Q7" s="27" t="str">
        <v>C0012</v>
      </c>
      <c r="R7" s="28">
        <v>1438</v>
      </c>
      <c r="S7" s="28">
        <v>1616</v>
      </c>
      <c r="T7" s="28">
        <v>866</v>
      </c>
      <c r="U7" s="28">
        <v>829</v>
      </c>
      <c r="V7" s="28">
        <v>2070</v>
      </c>
      <c r="W7" s="29">
        <v>6819</v>
      </c>
      <c r="X7" s="20"/>
    </row>
    <row r="8" spans="1:24" x14ac:dyDescent="0.25">
      <c r="A8" s="20"/>
      <c r="B8" s="20"/>
      <c r="C8" s="20"/>
      <c r="D8" s="20"/>
      <c r="E8" s="20"/>
      <c r="F8" s="20"/>
      <c r="G8" s="20"/>
      <c r="H8" s="20"/>
      <c r="I8" s="20"/>
      <c r="J8" s="20"/>
      <c r="K8" s="20"/>
      <c r="L8" s="20"/>
      <c r="M8" s="20"/>
      <c r="N8" s="20"/>
      <c r="O8" s="20"/>
      <c r="P8" s="20"/>
      <c r="Q8" s="24" t="str">
        <v>Cleveland</v>
      </c>
      <c r="R8" s="28" t="str">
        <v/>
      </c>
      <c r="S8" s="28" t="str">
        <v/>
      </c>
      <c r="T8" s="28" t="str">
        <v/>
      </c>
      <c r="U8" s="28" t="str">
        <v/>
      </c>
      <c r="V8" s="28" t="str">
        <v/>
      </c>
      <c r="W8" s="29" t="str">
        <v/>
      </c>
      <c r="X8" s="20"/>
    </row>
    <row r="9" spans="1:24" x14ac:dyDescent="0.25">
      <c r="A9" s="20"/>
      <c r="B9" s="20"/>
      <c r="C9" s="20"/>
      <c r="D9" s="20"/>
      <c r="E9" s="20"/>
      <c r="F9" s="20"/>
      <c r="G9" s="20"/>
      <c r="H9" s="20"/>
      <c r="I9" s="20"/>
      <c r="J9" s="20"/>
      <c r="K9" s="20"/>
      <c r="L9" s="20"/>
      <c r="M9" s="20"/>
      <c r="N9" s="20"/>
      <c r="O9" s="20"/>
      <c r="P9" s="20"/>
      <c r="Q9" s="27" t="str">
        <v>C0002</v>
      </c>
      <c r="R9" s="28">
        <v>1233</v>
      </c>
      <c r="S9" s="28">
        <v>223</v>
      </c>
      <c r="T9" s="28">
        <v>1680</v>
      </c>
      <c r="U9" s="28">
        <v>990</v>
      </c>
      <c r="V9" s="28">
        <v>1508</v>
      </c>
      <c r="W9" s="29">
        <v>5634</v>
      </c>
      <c r="X9" s="20"/>
    </row>
    <row r="10" spans="1:24" x14ac:dyDescent="0.25">
      <c r="A10" s="20"/>
      <c r="B10" s="20"/>
      <c r="C10" s="20"/>
      <c r="D10" s="20"/>
      <c r="E10" s="20"/>
      <c r="F10" s="20"/>
      <c r="G10" s="20"/>
      <c r="H10" s="20"/>
      <c r="I10" s="20"/>
      <c r="J10" s="20"/>
      <c r="K10" s="20"/>
      <c r="L10" s="20"/>
      <c r="M10" s="20"/>
      <c r="N10" s="20"/>
      <c r="O10" s="20"/>
      <c r="P10" s="20"/>
      <c r="Q10" s="27" t="str">
        <v>C0007</v>
      </c>
      <c r="R10" s="28">
        <v>1598</v>
      </c>
      <c r="S10" s="28">
        <v>1907</v>
      </c>
      <c r="T10" s="28">
        <v>869</v>
      </c>
      <c r="U10" s="28">
        <v>1426</v>
      </c>
      <c r="V10" s="28">
        <v>1416</v>
      </c>
      <c r="W10" s="29">
        <v>7216</v>
      </c>
      <c r="X10" s="20"/>
    </row>
    <row r="11" spans="1:24" x14ac:dyDescent="0.25">
      <c r="A11" s="20"/>
      <c r="B11" s="20"/>
      <c r="C11" s="20"/>
      <c r="D11" s="20"/>
      <c r="E11" s="20"/>
      <c r="F11" s="20"/>
      <c r="G11" s="20"/>
      <c r="H11" s="20"/>
      <c r="I11" s="20"/>
      <c r="J11" s="20"/>
      <c r="K11" s="20"/>
      <c r="L11" s="20"/>
      <c r="M11" s="20"/>
      <c r="N11" s="20"/>
      <c r="O11" s="20"/>
      <c r="P11" s="20"/>
      <c r="Q11" s="27" t="str">
        <v>C0008</v>
      </c>
      <c r="R11" s="28">
        <v>900</v>
      </c>
      <c r="S11" s="28">
        <v>1016</v>
      </c>
      <c r="T11" s="28">
        <v>960</v>
      </c>
      <c r="U11" s="28">
        <v>940</v>
      </c>
      <c r="V11" s="28">
        <v>1193</v>
      </c>
      <c r="W11" s="29">
        <v>5009</v>
      </c>
      <c r="X11" s="20"/>
    </row>
    <row r="12" spans="1:24" x14ac:dyDescent="0.25">
      <c r="A12" s="20"/>
      <c r="B12" s="20"/>
      <c r="C12" s="20"/>
      <c r="D12" s="20"/>
      <c r="E12" s="20"/>
      <c r="F12" s="20"/>
      <c r="G12" s="20"/>
      <c r="H12" s="20"/>
      <c r="I12" s="20"/>
      <c r="J12" s="20"/>
      <c r="K12" s="20"/>
      <c r="L12" s="20"/>
      <c r="M12" s="20"/>
      <c r="N12" s="20"/>
      <c r="O12" s="20"/>
      <c r="P12" s="20"/>
      <c r="Q12" s="27" t="str">
        <v>C0010</v>
      </c>
      <c r="R12" s="28">
        <v>900</v>
      </c>
      <c r="S12" s="28">
        <v>1470</v>
      </c>
      <c r="T12" s="28">
        <v>1617</v>
      </c>
      <c r="U12" s="28">
        <v>1314</v>
      </c>
      <c r="V12" s="28">
        <v>941</v>
      </c>
      <c r="W12" s="29">
        <v>6242</v>
      </c>
      <c r="X12" s="20"/>
    </row>
    <row r="13" spans="1:24" x14ac:dyDescent="0.25">
      <c r="A13" s="20"/>
      <c r="B13" s="20"/>
      <c r="C13" s="20"/>
      <c r="D13" s="20"/>
      <c r="E13" s="20"/>
      <c r="F13" s="20"/>
      <c r="G13" s="20"/>
      <c r="H13" s="20"/>
      <c r="I13" s="20"/>
      <c r="J13" s="20"/>
      <c r="K13" s="20"/>
      <c r="L13" s="20"/>
      <c r="M13" s="20"/>
      <c r="N13" s="20"/>
      <c r="O13" s="20"/>
      <c r="P13" s="20"/>
      <c r="Q13" s="27" t="str">
        <v>C0013</v>
      </c>
      <c r="R13" s="28">
        <v>1255</v>
      </c>
      <c r="S13" s="28">
        <v>516</v>
      </c>
      <c r="T13" s="28">
        <v>1874</v>
      </c>
      <c r="U13" s="28">
        <v>1863</v>
      </c>
      <c r="V13" s="28">
        <v>1722</v>
      </c>
      <c r="W13" s="29">
        <v>7230</v>
      </c>
      <c r="X13" s="20"/>
    </row>
    <row r="14" spans="1:24" x14ac:dyDescent="0.25">
      <c r="A14" s="20"/>
      <c r="B14" s="20"/>
      <c r="C14" s="20"/>
      <c r="D14" s="20"/>
      <c r="E14" s="20"/>
      <c r="F14" s="20"/>
      <c r="G14" s="20"/>
      <c r="H14" s="20"/>
      <c r="I14" s="20"/>
      <c r="J14" s="20"/>
      <c r="K14" s="20"/>
      <c r="L14" s="20"/>
      <c r="M14" s="20"/>
      <c r="N14" s="20"/>
      <c r="O14" s="20"/>
      <c r="P14" s="20"/>
      <c r="Q14" s="27" t="str">
        <v>C0015</v>
      </c>
      <c r="R14" s="28">
        <v>1138</v>
      </c>
      <c r="S14" s="28">
        <v>1898</v>
      </c>
      <c r="T14" s="28">
        <v>1482</v>
      </c>
      <c r="U14" s="28">
        <v>846</v>
      </c>
      <c r="V14" s="28">
        <v>1154</v>
      </c>
      <c r="W14" s="29">
        <v>6518</v>
      </c>
      <c r="X14" s="20"/>
    </row>
    <row r="15" spans="1:24" x14ac:dyDescent="0.25">
      <c r="A15" s="20"/>
      <c r="B15" s="20"/>
      <c r="C15" s="20"/>
      <c r="D15" s="20"/>
      <c r="E15" s="20"/>
      <c r="F15" s="20"/>
      <c r="G15" s="20"/>
      <c r="H15" s="20"/>
      <c r="I15" s="20"/>
      <c r="J15" s="20"/>
      <c r="K15" s="20"/>
      <c r="L15" s="20"/>
      <c r="M15" s="20"/>
      <c r="N15" s="20"/>
      <c r="O15" s="20"/>
      <c r="P15" s="20"/>
      <c r="Q15" s="24" t="str">
        <v>Columbus</v>
      </c>
      <c r="R15" s="28" t="str">
        <v/>
      </c>
      <c r="S15" s="28" t="str">
        <v/>
      </c>
      <c r="T15" s="28" t="str">
        <v/>
      </c>
      <c r="U15" s="28" t="str">
        <v/>
      </c>
      <c r="V15" s="28" t="str">
        <v/>
      </c>
      <c r="W15" s="29" t="str">
        <v/>
      </c>
      <c r="X15" s="20"/>
    </row>
    <row r="16" spans="1:24" x14ac:dyDescent="0.25">
      <c r="A16" s="20"/>
      <c r="B16" s="20"/>
      <c r="C16" s="20"/>
      <c r="D16" s="20"/>
      <c r="E16" s="20"/>
      <c r="F16" s="20"/>
      <c r="G16" s="20"/>
      <c r="H16" s="20"/>
      <c r="I16" s="20"/>
      <c r="J16" s="20"/>
      <c r="K16" s="20"/>
      <c r="L16" s="20"/>
      <c r="M16" s="20"/>
      <c r="N16" s="20"/>
      <c r="O16" s="76" t="str">
        <f>PIVOTS!O101</f>
        <v>R05</v>
      </c>
      <c r="P16" s="76"/>
      <c r="Q16" s="33" t="str">
        <v>C0001</v>
      </c>
      <c r="R16" s="28">
        <v>1655</v>
      </c>
      <c r="S16" s="28">
        <v>805</v>
      </c>
      <c r="T16" s="28">
        <v>2263</v>
      </c>
      <c r="U16" s="28">
        <v>987</v>
      </c>
      <c r="V16" s="28">
        <v>1075</v>
      </c>
      <c r="W16" s="29">
        <v>6785</v>
      </c>
      <c r="X16" s="20"/>
    </row>
    <row r="17" spans="1:24" x14ac:dyDescent="0.25">
      <c r="A17" s="20"/>
      <c r="B17" s="20"/>
      <c r="C17" s="20"/>
      <c r="D17" s="20"/>
      <c r="E17" s="20"/>
      <c r="F17" s="20"/>
      <c r="G17" s="20"/>
      <c r="H17" s="20"/>
      <c r="I17" s="20"/>
      <c r="J17" s="20"/>
      <c r="K17" s="20"/>
      <c r="L17" s="20"/>
      <c r="M17" s="20"/>
      <c r="N17" s="20"/>
      <c r="O17" s="76"/>
      <c r="P17" s="76"/>
      <c r="Q17" s="33" t="str">
        <v>C0005</v>
      </c>
      <c r="R17" s="28">
        <v>1104</v>
      </c>
      <c r="S17" s="28">
        <v>2280</v>
      </c>
      <c r="T17" s="28">
        <v>1445</v>
      </c>
      <c r="U17" s="28">
        <v>1722</v>
      </c>
      <c r="V17" s="28">
        <v>1196</v>
      </c>
      <c r="W17" s="29">
        <v>7747</v>
      </c>
      <c r="X17" s="20"/>
    </row>
    <row r="18" spans="1:24" x14ac:dyDescent="0.25">
      <c r="A18" s="20"/>
      <c r="B18" s="20"/>
      <c r="C18" s="20"/>
      <c r="D18" s="20"/>
      <c r="E18" s="20"/>
      <c r="F18" s="20"/>
      <c r="G18" s="20"/>
      <c r="H18" s="20"/>
      <c r="I18" s="20"/>
      <c r="J18" s="20"/>
      <c r="K18" s="20"/>
      <c r="L18" s="20"/>
      <c r="M18" s="20"/>
      <c r="N18" s="20"/>
      <c r="O18" s="76"/>
      <c r="P18" s="76"/>
      <c r="Q18" s="33" t="str">
        <v>C0006</v>
      </c>
      <c r="R18" s="28">
        <v>372</v>
      </c>
      <c r="S18" s="28">
        <v>1818</v>
      </c>
      <c r="T18" s="28">
        <v>1346</v>
      </c>
      <c r="U18" s="28">
        <v>1156</v>
      </c>
      <c r="V18" s="28">
        <v>1484</v>
      </c>
      <c r="W18" s="29">
        <v>6176</v>
      </c>
      <c r="X18" s="20"/>
    </row>
    <row r="19" spans="1:24" x14ac:dyDescent="0.25">
      <c r="A19" s="20"/>
      <c r="B19" s="20"/>
      <c r="C19" s="20"/>
      <c r="D19" s="20"/>
      <c r="E19" s="20"/>
      <c r="F19" s="20"/>
      <c r="G19" s="20"/>
      <c r="H19" s="20"/>
      <c r="I19" s="20"/>
      <c r="J19" s="20"/>
      <c r="K19" s="20"/>
      <c r="L19" s="20"/>
      <c r="M19" s="20"/>
      <c r="N19" s="20"/>
      <c r="O19" s="76"/>
      <c r="P19" s="76"/>
      <c r="Q19" s="33" t="str">
        <v>C0009</v>
      </c>
      <c r="R19" s="28">
        <v>1415</v>
      </c>
      <c r="S19" s="28">
        <v>1271</v>
      </c>
      <c r="T19" s="28">
        <v>1214</v>
      </c>
      <c r="U19" s="28">
        <v>1135</v>
      </c>
      <c r="V19" s="28">
        <v>1566</v>
      </c>
      <c r="W19" s="29">
        <v>6601</v>
      </c>
      <c r="X19" s="20"/>
    </row>
    <row r="20" spans="1:24" x14ac:dyDescent="0.25">
      <c r="A20" s="20"/>
      <c r="B20" s="20"/>
      <c r="C20" s="20"/>
      <c r="D20" s="20"/>
      <c r="E20" s="20"/>
      <c r="F20" s="20"/>
      <c r="G20" s="20"/>
      <c r="H20" s="20"/>
      <c r="I20" s="20"/>
      <c r="J20" s="20"/>
      <c r="K20" s="20"/>
      <c r="L20" s="20"/>
      <c r="M20" s="20"/>
      <c r="N20" s="20"/>
      <c r="O20" s="76"/>
      <c r="P20" s="76"/>
      <c r="Q20" s="34" t="str">
        <v>C0014</v>
      </c>
      <c r="R20" s="30">
        <v>1362</v>
      </c>
      <c r="S20" s="30">
        <v>1363</v>
      </c>
      <c r="T20" s="30">
        <v>1152</v>
      </c>
      <c r="U20" s="30">
        <v>777</v>
      </c>
      <c r="V20" s="30">
        <v>750</v>
      </c>
      <c r="W20" s="31">
        <v>5404</v>
      </c>
      <c r="X20" s="20"/>
    </row>
    <row r="21" spans="1:24" x14ac:dyDescent="0.25">
      <c r="A21" s="20"/>
      <c r="B21" s="20"/>
      <c r="C21" s="20"/>
      <c r="D21" s="20"/>
      <c r="E21" s="20"/>
      <c r="F21" s="20"/>
      <c r="G21" s="20"/>
      <c r="H21" s="20"/>
      <c r="I21" s="20"/>
      <c r="J21" s="20"/>
      <c r="K21" s="20"/>
      <c r="L21" s="20"/>
      <c r="M21" s="20"/>
      <c r="N21" s="20"/>
      <c r="O21" s="52"/>
      <c r="P21" s="53"/>
      <c r="Q21" s="20"/>
      <c r="R21" s="20"/>
      <c r="S21" s="20"/>
      <c r="T21" s="20"/>
      <c r="U21" s="20"/>
      <c r="V21" s="20"/>
      <c r="W21" s="20"/>
      <c r="X21" s="20"/>
    </row>
    <row r="22" spans="1:24" ht="17.399999999999999" x14ac:dyDescent="0.3">
      <c r="A22" s="20"/>
      <c r="B22" s="20"/>
      <c r="C22" s="20"/>
      <c r="D22" s="20"/>
      <c r="E22" s="20"/>
      <c r="F22" s="20"/>
      <c r="G22" s="20"/>
      <c r="H22" s="20"/>
      <c r="I22" s="20"/>
      <c r="J22" s="20"/>
      <c r="K22" s="20"/>
      <c r="L22" s="20"/>
      <c r="M22" s="20"/>
      <c r="N22" s="20"/>
      <c r="O22" s="74" t="str">
        <f>PIVOTS!N93</f>
        <v>% of Calls:20%</v>
      </c>
      <c r="P22" s="75"/>
      <c r="Q22" s="20"/>
      <c r="R22" s="20"/>
      <c r="S22" s="20"/>
      <c r="T22" s="20"/>
      <c r="U22" s="20"/>
      <c r="V22" s="73"/>
      <c r="W22" s="73"/>
      <c r="X22" s="20"/>
    </row>
    <row r="23" spans="1:24" x14ac:dyDescent="0.25">
      <c r="A23" s="20"/>
      <c r="B23" s="20"/>
      <c r="C23" s="20"/>
      <c r="D23" s="20"/>
      <c r="E23" s="20"/>
      <c r="F23" s="20"/>
      <c r="G23" s="20"/>
      <c r="H23" s="20"/>
      <c r="I23" s="20"/>
      <c r="J23" s="20"/>
      <c r="K23" s="20"/>
      <c r="L23" s="20"/>
      <c r="M23" s="20"/>
      <c r="N23" s="20"/>
      <c r="O23" s="50"/>
      <c r="P23" s="51"/>
      <c r="Q23" s="20"/>
      <c r="R23" s="20"/>
      <c r="S23" s="20"/>
      <c r="T23" s="20"/>
      <c r="U23" s="20"/>
      <c r="V23" s="73"/>
      <c r="W23" s="73"/>
      <c r="X23" s="20"/>
    </row>
    <row r="24" spans="1:24" ht="17.399999999999999" x14ac:dyDescent="0.3">
      <c r="A24" s="20"/>
      <c r="B24" s="20"/>
      <c r="C24" s="20"/>
      <c r="D24" s="20"/>
      <c r="E24" s="20"/>
      <c r="F24" s="20"/>
      <c r="G24" s="20"/>
      <c r="H24" s="20"/>
      <c r="I24" s="20"/>
      <c r="J24" s="20"/>
      <c r="K24" s="20"/>
      <c r="L24" s="20"/>
      <c r="M24" s="20"/>
      <c r="N24" s="20"/>
      <c r="O24" s="74" t="str">
        <f>PIVOTS!N95</f>
        <v>Call Rank:3</v>
      </c>
      <c r="P24" s="75"/>
      <c r="Q24" s="20"/>
      <c r="R24" s="20"/>
      <c r="S24" s="20"/>
      <c r="T24" s="20"/>
      <c r="U24" s="20"/>
      <c r="V24" s="73"/>
      <c r="W24" s="73"/>
      <c r="X24" s="20"/>
    </row>
    <row r="25" spans="1:24" x14ac:dyDescent="0.25">
      <c r="A25" s="20"/>
      <c r="B25" s="20"/>
      <c r="C25" s="20"/>
      <c r="D25" s="20"/>
      <c r="E25" s="20"/>
      <c r="F25" s="20"/>
      <c r="G25" s="20"/>
      <c r="H25" s="20"/>
      <c r="I25" s="20"/>
      <c r="J25" s="20"/>
      <c r="K25" s="20"/>
      <c r="L25" s="20"/>
      <c r="M25" s="20"/>
      <c r="N25" s="20"/>
      <c r="O25" s="50"/>
      <c r="P25" s="51"/>
      <c r="Q25" s="20"/>
      <c r="R25" s="20"/>
      <c r="S25" s="20"/>
      <c r="T25" s="20"/>
      <c r="U25" s="20"/>
      <c r="V25" s="73"/>
      <c r="W25" s="73"/>
      <c r="X25" s="20"/>
    </row>
    <row r="26" spans="1:24" ht="17.399999999999999" customHeight="1" x14ac:dyDescent="0.25">
      <c r="A26" s="20"/>
      <c r="B26" s="20"/>
      <c r="C26" s="20"/>
      <c r="D26" s="20"/>
      <c r="E26" s="20"/>
      <c r="F26" s="20"/>
      <c r="G26" s="20"/>
      <c r="H26" s="20"/>
      <c r="I26" s="20"/>
      <c r="J26" s="20"/>
      <c r="K26" s="20"/>
      <c r="L26" s="20"/>
      <c r="M26" s="20"/>
      <c r="N26" s="20"/>
      <c r="O26" s="77" t="str">
        <f>PIVOTS!N97</f>
        <v>Amount Rank:3</v>
      </c>
      <c r="P26" s="78"/>
      <c r="Q26" s="20"/>
      <c r="R26" s="20"/>
      <c r="S26" s="20"/>
      <c r="T26" s="20"/>
      <c r="U26" s="20"/>
      <c r="V26" s="73"/>
      <c r="W26" s="73"/>
      <c r="X26" s="20"/>
    </row>
    <row r="27" spans="1:24" x14ac:dyDescent="0.25">
      <c r="A27" s="20"/>
      <c r="B27" s="20"/>
      <c r="C27" s="20"/>
      <c r="D27" s="20"/>
      <c r="E27" s="20"/>
      <c r="F27" s="20"/>
      <c r="G27" s="20"/>
      <c r="H27" s="20"/>
      <c r="I27" s="20"/>
      <c r="J27" s="20"/>
      <c r="K27" s="20"/>
      <c r="L27" s="20"/>
      <c r="M27" s="20"/>
      <c r="N27" s="20"/>
      <c r="O27" s="77"/>
      <c r="P27" s="78"/>
      <c r="Q27" s="20"/>
      <c r="R27" s="20"/>
      <c r="S27" s="20"/>
      <c r="T27" s="20"/>
      <c r="U27" s="20"/>
      <c r="V27" s="73"/>
      <c r="W27" s="73"/>
      <c r="X27" s="20"/>
    </row>
    <row r="28" spans="1:24" x14ac:dyDescent="0.25">
      <c r="A28" s="20"/>
      <c r="B28" s="20"/>
      <c r="C28" s="20"/>
      <c r="D28" s="20"/>
      <c r="E28" s="20"/>
      <c r="F28" s="20"/>
      <c r="G28" s="20"/>
      <c r="H28" s="20"/>
      <c r="I28" s="20"/>
      <c r="J28" s="20"/>
      <c r="K28" s="20"/>
      <c r="L28" s="20"/>
      <c r="M28" s="20"/>
      <c r="N28" s="20"/>
      <c r="O28" s="54"/>
      <c r="P28" s="55"/>
      <c r="Q28" s="20"/>
      <c r="R28" s="20"/>
      <c r="S28" s="20"/>
      <c r="T28" s="20"/>
      <c r="U28" s="20"/>
      <c r="V28" s="73"/>
      <c r="W28" s="73"/>
      <c r="X28" s="20"/>
    </row>
    <row r="29" spans="1:24" x14ac:dyDescent="0.25">
      <c r="A29" s="20"/>
      <c r="B29" s="20"/>
      <c r="C29" s="20"/>
      <c r="D29" s="20"/>
      <c r="E29" s="20"/>
      <c r="F29" s="20"/>
      <c r="G29" s="20"/>
      <c r="H29" s="20"/>
      <c r="I29" s="20"/>
      <c r="J29" s="20"/>
      <c r="K29" s="20"/>
      <c r="L29" s="20"/>
      <c r="M29" s="20"/>
      <c r="N29" s="20"/>
      <c r="O29" s="71"/>
      <c r="P29" s="71"/>
      <c r="Q29" s="20"/>
      <c r="R29" s="20"/>
      <c r="S29" s="20"/>
      <c r="T29" s="20"/>
      <c r="U29" s="20"/>
      <c r="V29" s="73"/>
      <c r="W29" s="73"/>
      <c r="X29" s="20"/>
    </row>
    <row r="30" spans="1:24" x14ac:dyDescent="0.25">
      <c r="A30" s="20"/>
      <c r="B30" s="20"/>
      <c r="C30" s="20"/>
      <c r="D30" s="20"/>
      <c r="E30" s="20"/>
      <c r="F30" s="20"/>
      <c r="G30" s="20"/>
      <c r="H30" s="20"/>
      <c r="I30" s="20"/>
      <c r="J30" s="20"/>
      <c r="K30" s="20"/>
      <c r="L30" s="20"/>
      <c r="M30" s="20"/>
      <c r="N30" s="20"/>
      <c r="O30" s="72"/>
      <c r="P30" s="72"/>
      <c r="Q30" s="20"/>
      <c r="R30" s="20"/>
      <c r="S30" s="20"/>
      <c r="T30" s="20"/>
      <c r="U30" s="20"/>
      <c r="V30" s="73"/>
      <c r="W30" s="73"/>
      <c r="X30" s="20"/>
    </row>
    <row r="31" spans="1:24" x14ac:dyDescent="0.25">
      <c r="A31" s="20"/>
      <c r="B31" s="20"/>
      <c r="C31" s="20"/>
      <c r="D31" s="20"/>
      <c r="E31" s="20"/>
      <c r="F31" s="20"/>
      <c r="G31" s="20"/>
      <c r="H31" s="20"/>
      <c r="I31" s="20"/>
      <c r="J31" s="20"/>
      <c r="K31" s="20"/>
      <c r="L31" s="20"/>
      <c r="M31" s="20"/>
      <c r="N31" s="20"/>
      <c r="O31" s="72"/>
      <c r="P31" s="72"/>
      <c r="Q31" s="20"/>
      <c r="R31" s="20"/>
      <c r="S31" s="20"/>
      <c r="T31" s="20"/>
      <c r="U31" s="20"/>
      <c r="V31" s="73"/>
      <c r="W31" s="73"/>
      <c r="X31" s="20"/>
    </row>
    <row r="32" spans="1:24" x14ac:dyDescent="0.25">
      <c r="A32" s="20"/>
      <c r="B32" s="20"/>
      <c r="C32" s="20"/>
      <c r="D32" s="20"/>
      <c r="E32" s="20"/>
      <c r="F32" s="20"/>
      <c r="G32" s="20"/>
      <c r="H32" s="20"/>
      <c r="I32" s="20"/>
      <c r="J32" s="20"/>
      <c r="K32" s="20"/>
      <c r="L32" s="20"/>
      <c r="M32" s="20"/>
      <c r="N32" s="20"/>
      <c r="O32" s="72"/>
      <c r="P32" s="72"/>
      <c r="Q32" s="20"/>
      <c r="R32" s="20"/>
      <c r="S32" s="20"/>
      <c r="T32" s="20"/>
      <c r="U32" s="20"/>
      <c r="V32" s="73"/>
      <c r="W32" s="73"/>
      <c r="X32" s="20"/>
    </row>
    <row r="33" spans="1:24" x14ac:dyDescent="0.25">
      <c r="A33" s="20"/>
      <c r="B33" s="20"/>
      <c r="C33" s="20"/>
      <c r="D33" s="20"/>
      <c r="E33" s="20"/>
      <c r="F33" s="20"/>
      <c r="G33" s="20"/>
      <c r="H33" s="20"/>
      <c r="I33" s="20"/>
      <c r="J33" s="20"/>
      <c r="K33" s="20"/>
      <c r="L33" s="20"/>
      <c r="M33" s="20"/>
      <c r="N33" s="20"/>
      <c r="O33" s="20"/>
      <c r="P33" s="20"/>
      <c r="Q33" s="20"/>
      <c r="R33" s="20"/>
      <c r="S33" s="20"/>
      <c r="T33" s="20"/>
      <c r="U33" s="20"/>
      <c r="V33" s="20"/>
      <c r="W33" s="20"/>
      <c r="X33" s="20"/>
    </row>
  </sheetData>
  <mergeCells count="6">
    <mergeCell ref="O29:P32"/>
    <mergeCell ref="V22:W32"/>
    <mergeCell ref="O22:P22"/>
    <mergeCell ref="O24:P24"/>
    <mergeCell ref="O16:P20"/>
    <mergeCell ref="O26:P27"/>
  </mergeCells>
  <conditionalFormatting sqref="R4:V20">
    <cfRule type="dataBar" priority="3">
      <dataBar>
        <cfvo type="num" val="0"/>
        <cfvo type="formula" val="MAX($R$4:$V$20)*2"/>
        <color rgb="FFFF6600"/>
      </dataBar>
      <extLst>
        <ext xmlns:x14="http://schemas.microsoft.com/office/spreadsheetml/2009/9/main" uri="{B025F937-C7B1-47D3-B67F-A62EFF666E3E}">
          <x14:id>{BC7D7295-69AA-445A-B0BA-66DE270D36C9}</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6" id="{845CB858-53CB-4118-B3C6-399B9D49312C}">
            <xm:f>R$2=PIVOTS!$G$80</xm:f>
            <x14:dxf>
              <fill>
                <patternFill>
                  <bgColor rgb="FFFFFF00"/>
                </patternFill>
              </fill>
              <border>
                <left style="thin">
                  <color theme="1"/>
                </left>
                <right style="thin">
                  <color theme="1"/>
                </right>
                <vertical/>
                <horizontal/>
              </border>
            </x14:dxf>
          </x14:cfRule>
          <x14:cfRule type="expression" priority="7" id="{727BC399-6C7E-448E-9B6C-12690173DAE3}">
            <xm:f>R$2=PIVOTS!$G$80</xm:f>
            <x14:dxf>
              <fill>
                <patternFill>
                  <bgColor theme="5" tint="0.39994506668294322"/>
                </patternFill>
              </fill>
              <border>
                <left style="thin">
                  <color theme="1" tint="0.24994659260841701"/>
                </left>
                <right style="thin">
                  <color theme="1" tint="0.24994659260841701"/>
                </right>
                <vertical/>
                <horizontal/>
              </border>
            </x14:dxf>
          </x14:cfRule>
          <xm:sqref>R2:V20</xm:sqref>
        </x14:conditionalFormatting>
        <x14:conditionalFormatting xmlns:xm="http://schemas.microsoft.com/office/excel/2006/main">
          <x14:cfRule type="dataBar" id="{BC7D7295-69AA-445A-B0BA-66DE270D36C9}">
            <x14:dataBar minLength="0" maxLength="100" gradient="0">
              <x14:cfvo type="num">
                <xm:f>0</xm:f>
              </x14:cfvo>
              <x14:cfvo type="formula">
                <xm:f>MAX($R$4:$V$20)*2</xm:f>
              </x14:cfvo>
              <x14:negativeFillColor rgb="FFFF0000"/>
              <x14:axisColor rgb="FF000000"/>
            </x14:dataBar>
          </x14:cfRule>
          <xm:sqref>R4:V20</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P24"/>
  <sheetViews>
    <sheetView topLeftCell="A5" zoomScale="81" zoomScaleNormal="115" workbookViewId="0">
      <selection activeCell="F7" sqref="F4:F7"/>
    </sheetView>
  </sheetViews>
  <sheetFormatPr defaultRowHeight="13.8" x14ac:dyDescent="0.25"/>
  <cols>
    <col min="5" max="5" width="10.8984375" customWidth="1"/>
    <col min="6" max="6" width="25.69921875" customWidth="1"/>
    <col min="16" max="16" width="34.5" customWidth="1"/>
  </cols>
  <sheetData>
    <row r="2" spans="5:16" x14ac:dyDescent="0.25">
      <c r="E2" t="s">
        <v>1040</v>
      </c>
    </row>
    <row r="3" spans="5:16" ht="25.5" customHeight="1" x14ac:dyDescent="0.25">
      <c r="E3" t="s">
        <v>11</v>
      </c>
    </row>
    <row r="4" spans="5:16" ht="25.5" customHeight="1" x14ac:dyDescent="0.25">
      <c r="E4" t="s">
        <v>9</v>
      </c>
    </row>
    <row r="5" spans="5:16" ht="25.5" customHeight="1" x14ac:dyDescent="0.25">
      <c r="E5" t="s">
        <v>6</v>
      </c>
    </row>
    <row r="6" spans="5:16" ht="25.5" customHeight="1" x14ac:dyDescent="0.25">
      <c r="E6" t="s">
        <v>13</v>
      </c>
      <c r="P6">
        <f>I19</f>
        <v>0</v>
      </c>
    </row>
    <row r="7" spans="5:16" ht="25.5" customHeight="1" x14ac:dyDescent="0.25">
      <c r="E7" t="s">
        <v>10</v>
      </c>
      <c r="P7" t="s">
        <v>1046</v>
      </c>
    </row>
    <row r="24" ht="193.2" customHeigh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CUSTOMER CENTER 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Palle Naveen</cp:lastModifiedBy>
  <dcterms:created xsi:type="dcterms:W3CDTF">2021-03-14T20:21:32Z</dcterms:created>
  <dcterms:modified xsi:type="dcterms:W3CDTF">2025-08-14T18:29:01Z</dcterms:modified>
</cp:coreProperties>
</file>