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naimulhasan/Downloads/houssamhallouch/Mississippi Valley Project/"/>
    </mc:Choice>
  </mc:AlternateContent>
  <xr:revisionPtr revIDLastSave="0" documentId="13_ncr:1_{74D138DA-E39E-E94F-9357-8840CD78E8EC}" xr6:coauthVersionLast="47" xr6:coauthVersionMax="47" xr10:uidLastSave="{00000000-0000-0000-0000-000000000000}"/>
  <bookViews>
    <workbookView xWindow="0" yWindow="0" windowWidth="12680" windowHeight="18000" firstSheet="2" activeTab="3" xr2:uid="{00000000-000D-0000-FFFF-FFFF00000000}"/>
  </bookViews>
  <sheets>
    <sheet name="June 17-18, 2019" sheetId="1" r:id="rId1"/>
    <sheet name="June 24, 2019" sheetId="2" r:id="rId2"/>
    <sheet name="Composite Data Su19 Sampling Ev" sheetId="3" r:id="rId3"/>
    <sheet name="July 22, 2019 BOD-TSS" sheetId="4" r:id="rId4"/>
  </sheets>
  <definedNames>
    <definedName name="_xlnm._FilterDatabase" localSheetId="2" hidden="1">'Composite Data Su19 Sampling Ev'!$B$1:$B$87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F16" i="3"/>
  <c r="G16" i="3"/>
  <c r="H16" i="3"/>
  <c r="I16" i="3"/>
  <c r="J16" i="3"/>
  <c r="K16" i="3"/>
  <c r="L16" i="3"/>
  <c r="M16" i="3"/>
  <c r="N16" i="3"/>
  <c r="O16" i="3"/>
  <c r="P16" i="3"/>
  <c r="Q16" i="3"/>
  <c r="D16" i="3"/>
  <c r="K5" i="4" l="1"/>
  <c r="H20" i="4"/>
  <c r="H19" i="4"/>
  <c r="K18" i="4"/>
  <c r="H18" i="4"/>
  <c r="K17" i="4"/>
  <c r="H17" i="4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H5" i="4"/>
  <c r="K4" i="4"/>
  <c r="H4" i="4"/>
  <c r="K3" i="4"/>
  <c r="H3" i="4"/>
  <c r="K10" i="2" l="1"/>
  <c r="K9" i="2"/>
  <c r="K8" i="2"/>
  <c r="K7" i="2"/>
  <c r="K4" i="2"/>
  <c r="K5" i="2"/>
  <c r="K6" i="2"/>
  <c r="K11" i="2"/>
  <c r="K12" i="2"/>
  <c r="K13" i="2"/>
  <c r="K14" i="2"/>
  <c r="K15" i="2"/>
  <c r="K16" i="2"/>
  <c r="K17" i="2"/>
  <c r="K18" i="2"/>
  <c r="K3" i="2"/>
  <c r="H18" i="2" l="1"/>
  <c r="K52" i="1" l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5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6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H52" i="1" l="1"/>
  <c r="H53" i="1"/>
  <c r="H54" i="1"/>
  <c r="H57" i="1"/>
  <c r="H58" i="1"/>
  <c r="H59" i="1"/>
  <c r="H60" i="1"/>
  <c r="H61" i="1"/>
  <c r="H62" i="1"/>
  <c r="H63" i="1"/>
  <c r="H64" i="1"/>
  <c r="H65" i="1"/>
  <c r="H66" i="1"/>
  <c r="H51" i="1"/>
  <c r="H46" i="1" l="1"/>
  <c r="H44" i="1"/>
  <c r="H42" i="1"/>
  <c r="H40" i="1"/>
  <c r="H38" i="1"/>
  <c r="H36" i="1"/>
  <c r="H34" i="1"/>
  <c r="H32" i="1"/>
  <c r="H30" i="1"/>
  <c r="H26" i="1"/>
  <c r="H24" i="1"/>
  <c r="H22" i="1"/>
  <c r="H20" i="1"/>
  <c r="H18" i="1"/>
  <c r="H16" i="1"/>
  <c r="K14" i="1"/>
  <c r="H14" i="1"/>
  <c r="K12" i="1"/>
  <c r="H12" i="1"/>
  <c r="K10" i="1"/>
  <c r="H10" i="1"/>
  <c r="K8" i="1"/>
  <c r="H8" i="1"/>
  <c r="K6" i="1"/>
  <c r="H6" i="1"/>
  <c r="K4" i="1"/>
  <c r="H4" i="1"/>
  <c r="K2" i="1"/>
  <c r="H2" i="1"/>
  <c r="P6" i="3" l="1"/>
  <c r="K11" i="3"/>
  <c r="L11" i="3"/>
  <c r="D6" i="3"/>
  <c r="G11" i="3"/>
  <c r="F11" i="3"/>
  <c r="Q6" i="3"/>
  <c r="O6" i="3"/>
  <c r="M11" i="3"/>
  <c r="I11" i="3"/>
  <c r="E11" i="3"/>
  <c r="F6" i="3"/>
  <c r="H11" i="3"/>
  <c r="N6" i="3"/>
  <c r="G6" i="3"/>
  <c r="H6" i="3"/>
  <c r="K6" i="3"/>
  <c r="E6" i="3"/>
  <c r="N11" i="3"/>
  <c r="M6" i="3"/>
  <c r="D11" i="3"/>
  <c r="I6" i="3"/>
  <c r="P11" i="3"/>
  <c r="L6" i="3"/>
  <c r="Q11" i="3"/>
  <c r="J6" i="3"/>
  <c r="J11" i="3"/>
  <c r="O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Geedey, C. Kevin</author>
  </authors>
  <commentList>
    <comment ref="E22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Geedey, C. Kevin:</t>
        </r>
        <r>
          <rPr>
            <sz val="8"/>
            <color indexed="81"/>
            <rFont val="Tahoma"/>
            <charset val="1"/>
          </rPr>
          <t xml:space="preserve">
exclude point. Sample had significant sediment/mud
</t>
        </r>
      </text>
    </comment>
    <comment ref="E35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Geedey, C. Kevin:</t>
        </r>
        <r>
          <rPr>
            <sz val="8"/>
            <color indexed="81"/>
            <rFont val="Tahoma"/>
            <charset val="1"/>
          </rPr>
          <t xml:space="preserve">
sample had some evident sediment in it</t>
        </r>
      </text>
    </comment>
  </commentList>
</comments>
</file>

<file path=xl/sharedStrings.xml><?xml version="1.0" encoding="utf-8"?>
<sst xmlns="http://schemas.openxmlformats.org/spreadsheetml/2006/main" count="284" uniqueCount="92">
  <si>
    <t>Site code</t>
  </si>
  <si>
    <t>Replicate # (1 or 2)</t>
  </si>
  <si>
    <t>Nitrate (mg/L)</t>
  </si>
  <si>
    <t>Ammonia (mg/L)</t>
  </si>
  <si>
    <r>
      <t>Phosphate 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-P mg/L)</t>
    </r>
  </si>
  <si>
    <t>Initial BOD (mg/L)</t>
  </si>
  <si>
    <t>Final Bod (mg/L)</t>
  </si>
  <si>
    <t>Total BOD (mg/L)</t>
  </si>
  <si>
    <t>empty petri dish (g)</t>
  </si>
  <si>
    <t>dry petri dish (g)</t>
  </si>
  <si>
    <t>Total Suspended Solids (mg/l)</t>
  </si>
  <si>
    <r>
      <t>Discharge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</si>
  <si>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t>C1</t>
  </si>
  <si>
    <t>C2</t>
  </si>
  <si>
    <t xml:space="preserve"> 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</si>
  <si>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</si>
  <si>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</si>
  <si>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</si>
  <si>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</si>
  <si>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</si>
  <si>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</si>
  <si>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</si>
  <si>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</si>
  <si>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</si>
  <si>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</si>
  <si>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</si>
  <si>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W/BH</t>
  </si>
  <si>
    <t>W1</t>
  </si>
  <si>
    <t>W2</t>
  </si>
  <si>
    <t>W3</t>
  </si>
  <si>
    <t>W4</t>
  </si>
  <si>
    <t>BH1</t>
  </si>
  <si>
    <t>BH2</t>
  </si>
  <si>
    <t>BH3</t>
  </si>
  <si>
    <t>BH4</t>
  </si>
  <si>
    <t>BH5</t>
  </si>
  <si>
    <t>Not collected</t>
  </si>
  <si>
    <t>K-Dog-m-1</t>
  </si>
  <si>
    <t>K-Dog-m-2</t>
  </si>
  <si>
    <t>K-Dog-m-4</t>
  </si>
  <si>
    <t>K-Dog-m-7</t>
  </si>
  <si>
    <t>K-Dog-m-9</t>
  </si>
  <si>
    <t>K-Dog-m-15</t>
  </si>
  <si>
    <t>K-Dog-m-16</t>
  </si>
  <si>
    <t>K-Dog-m-17</t>
  </si>
  <si>
    <t>K-Dog-m-18</t>
  </si>
  <si>
    <t>K-Dog-t-3</t>
  </si>
  <si>
    <t>K-Dog-t-5</t>
  </si>
  <si>
    <t>K-Dog-t-6</t>
  </si>
  <si>
    <t>K-Dog-t-8</t>
  </si>
  <si>
    <t>K-Dog-t-10</t>
  </si>
  <si>
    <t>K-Dog-t-11</t>
  </si>
  <si>
    <t>K-Dog-t-12</t>
  </si>
  <si>
    <t>K-Dog-t-13</t>
  </si>
  <si>
    <t>K-Dog-t-14</t>
  </si>
  <si>
    <r>
      <t>Phosphate (PO</t>
    </r>
    <r>
      <rPr>
        <b/>
        <u/>
        <vertAlign val="subscript"/>
        <sz val="11"/>
        <color theme="1"/>
        <rFont val="Calibri"/>
        <family val="2"/>
        <scheme val="minor"/>
      </rPr>
      <t>4</t>
    </r>
    <r>
      <rPr>
        <b/>
        <u/>
        <sz val="11"/>
        <color theme="1"/>
        <rFont val="Calibri"/>
        <family val="2"/>
        <scheme val="minor"/>
      </rPr>
      <t>-P mg/L)</t>
    </r>
  </si>
  <si>
    <r>
      <t>Discharge (m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/sec)</t>
    </r>
  </si>
  <si>
    <t>Still need access</t>
  </si>
  <si>
    <t>K-Utah-m-1</t>
  </si>
  <si>
    <t>K-WG-m-1</t>
  </si>
  <si>
    <t>K-WG-m-2</t>
  </si>
  <si>
    <t>K-Mo-m-1</t>
  </si>
  <si>
    <t>K- Mo-m-2</t>
  </si>
  <si>
    <t>K-Mo-t-3</t>
  </si>
  <si>
    <t>K-Do-m-2</t>
  </si>
  <si>
    <t>K-Do-t-4</t>
  </si>
  <si>
    <t>K-Do-t-5</t>
  </si>
  <si>
    <t>K-Do-t-6</t>
  </si>
  <si>
    <t>K-Do-t-7</t>
  </si>
  <si>
    <t>K-Mo-m-4</t>
  </si>
  <si>
    <t>K-Mo-m-5</t>
  </si>
  <si>
    <t>K-Mo-m-6</t>
  </si>
  <si>
    <t>K-Mo-t-7</t>
  </si>
  <si>
    <t>K-Do-m-3</t>
  </si>
  <si>
    <t>Notes</t>
  </si>
  <si>
    <t>K-Mo-m-2</t>
  </si>
  <si>
    <t>K-Wg-m-1</t>
  </si>
  <si>
    <t>Sample Date</t>
  </si>
  <si>
    <t>K-Do-m-1</t>
  </si>
  <si>
    <t>K-Wg-m-2</t>
  </si>
  <si>
    <t>No discharge collected confirm access</t>
  </si>
  <si>
    <t xml:space="preserve">Water Temperature (C) </t>
  </si>
  <si>
    <t>Dissolved Oxygen (mg/l)</t>
  </si>
  <si>
    <t>Dissolved Oxygen (%)</t>
  </si>
  <si>
    <r>
      <t>Specific Conductivity (</t>
    </r>
    <r>
      <rPr>
        <sz val="11"/>
        <color theme="1"/>
        <rFont val="Calibri"/>
        <family val="2"/>
      </rPr>
      <t>µ</t>
    </r>
    <r>
      <rPr>
        <sz val="12.1"/>
        <color theme="1"/>
        <rFont val="Calibri"/>
        <family val="2"/>
      </rPr>
      <t>S)</t>
    </r>
  </si>
  <si>
    <t>Total Dissolved Solids (mg/l)</t>
  </si>
  <si>
    <t>pH</t>
  </si>
  <si>
    <t>Bacteria collection only</t>
  </si>
  <si>
    <t>Missing probe data from collector</t>
  </si>
  <si>
    <t>Chloride (mg/l)</t>
  </si>
  <si>
    <t>Sulfate (mg/l)</t>
  </si>
  <si>
    <t>Not 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</si>
</sst>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000_);\(#,##0.00000\)"/>
  </numFmts>
  <fonts count="1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b/>
      <u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.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3" borderId="1" xfId="0" applyFont="1" applyFill="1" applyBorder="1"/>
    <xf numFmtId="0" fontId="9" fillId="0" borderId="1" xfId="0" applyFont="1" applyBorder="1"/>
    <xf numFmtId="165" fontId="0" fillId="0" borderId="1" xfId="1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14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zoomScaleNormal="80" workbookViewId="0">
      <selection activeCell="K51" sqref="K51"/>
    </sheetView>
  </sheetViews>
  <sheetFormatPr baseColWidth="10" defaultColWidth="9.1640625" defaultRowHeight="15" x14ac:dyDescent="0.2"/>
  <cols>
    <col min="1" max="1" width="12.83203125" style="1" customWidth="1"/>
    <col min="2" max="2" width="17" style="1" bestFit="1" customWidth="1"/>
    <col min="3" max="3" width="5.33203125" style="1" customWidth="1"/>
    <col min="4" max="4" width="7.1640625" style="1" customWidth="1"/>
    <col min="5" max="5" width="5.1640625" style="1" customWidth="1"/>
    <col min="6" max="6" width="17.5" style="1" customWidth="1"/>
    <col min="7" max="7" width="15.5" style="1" bestFit="1" customWidth="1"/>
    <col min="8" max="8" width="16.1640625" style="1" bestFit="1" customWidth="1"/>
    <col min="9" max="9" width="31.83203125" style="1" customWidth="1"/>
    <col min="10" max="10" width="23.83203125" style="1" customWidth="1"/>
    <col min="11" max="11" width="24.6640625" style="1" bestFit="1" customWidth="1"/>
    <col min="12" max="12" width="17.83203125" style="1" bestFit="1" customWidth="1"/>
    <col min="13" max="16384" width="9.1640625" style="1"/>
  </cols>
  <sheetData>
    <row r="1" spans="1:12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>
        <v>1</v>
      </c>
      <c r="F2" s="1">
        <v>9.34</v>
      </c>
      <c r="G2" s="1">
        <v>8.23</v>
      </c>
      <c r="H2" s="1">
        <f>F2-G2</f>
        <v>1.1099999999999994</v>
      </c>
      <c r="I2" s="1">
        <v>31.135000000000002</v>
      </c>
      <c r="J2" s="1">
        <v>31.144400000000001</v>
      </c>
      <c r="K2" s="1">
        <f>((J2-I2)*1000)/0.025</f>
        <v>375.99999999997635</v>
      </c>
    </row>
    <row r="3" spans="1:12" x14ac:dyDescent="0.2">
      <c r="A3" s="1" t="s">
        <v>12</v>
      </c>
      <c r="B3" s="1">
        <v>2</v>
      </c>
    </row>
    <row r="4" spans="1:12" x14ac:dyDescent="0.2">
      <c r="A4" s="1" t="s">
        <v>13</v>
      </c>
      <c r="B4" s="1">
        <v>1</v>
      </c>
      <c r="F4" s="1">
        <v>9.02</v>
      </c>
      <c r="G4" s="1">
        <v>8.52</v>
      </c>
      <c r="H4" s="1">
        <f t="shared" ref="H4:H46" si="0">F4-G4</f>
        <v>0.5</v>
      </c>
      <c r="I4" s="1">
        <v>33.744</v>
      </c>
      <c r="J4" s="1">
        <v>33.761200000000002</v>
      </c>
      <c r="K4" s="1">
        <f t="shared" ref="K4:K14" si="1">((J4-I4)*1000)/0.025</f>
        <v>688.00000000010186</v>
      </c>
    </row>
    <row r="5" spans="1:12" x14ac:dyDescent="0.2">
      <c r="A5" s="1" t="s">
        <v>13</v>
      </c>
      <c r="B5" s="1">
        <v>2</v>
      </c>
      <c r="H5" s="1" t="s">
        <v>14</v>
      </c>
    </row>
    <row r="6" spans="1:12" x14ac:dyDescent="0.2">
      <c r="A6" s="1" t="s">
        <v>15</v>
      </c>
      <c r="B6" s="1">
        <v>1</v>
      </c>
      <c r="F6" s="1">
        <v>9.11</v>
      </c>
      <c r="G6" s="1">
        <v>7.7</v>
      </c>
      <c r="H6" s="1">
        <f t="shared" si="0"/>
        <v>1.4099999999999993</v>
      </c>
      <c r="I6" s="1">
        <v>29.245999999999999</v>
      </c>
      <c r="J6" s="1">
        <v>29.2713</v>
      </c>
      <c r="K6" s="1">
        <f t="shared" si="1"/>
        <v>1012.0000000000573</v>
      </c>
    </row>
    <row r="7" spans="1:12" x14ac:dyDescent="0.2">
      <c r="A7" s="1" t="s">
        <v>15</v>
      </c>
      <c r="B7" s="1">
        <v>2</v>
      </c>
      <c r="H7" s="1" t="s">
        <v>14</v>
      </c>
    </row>
    <row r="8" spans="1:12" x14ac:dyDescent="0.2">
      <c r="A8" s="1" t="s">
        <v>16</v>
      </c>
      <c r="B8" s="1">
        <v>1</v>
      </c>
      <c r="F8" s="1">
        <v>9.0399999999999991</v>
      </c>
      <c r="G8" s="1">
        <v>8.5500000000000007</v>
      </c>
      <c r="H8" s="1">
        <f t="shared" si="0"/>
        <v>0.48999999999999844</v>
      </c>
      <c r="I8" s="1">
        <v>31.364999999999998</v>
      </c>
      <c r="J8" s="1">
        <v>31.373799999999999</v>
      </c>
      <c r="K8" s="1">
        <f t="shared" si="1"/>
        <v>352.00000000003229</v>
      </c>
    </row>
    <row r="9" spans="1:12" x14ac:dyDescent="0.2">
      <c r="A9" s="1" t="s">
        <v>16</v>
      </c>
      <c r="B9" s="1">
        <v>2</v>
      </c>
      <c r="H9" s="1" t="s">
        <v>14</v>
      </c>
    </row>
    <row r="10" spans="1:12" x14ac:dyDescent="0.2">
      <c r="A10" s="1" t="s">
        <v>17</v>
      </c>
      <c r="B10" s="1">
        <v>1</v>
      </c>
      <c r="F10" s="1">
        <v>9.26</v>
      </c>
      <c r="G10" s="1">
        <v>8.32</v>
      </c>
      <c r="H10" s="1">
        <f t="shared" si="0"/>
        <v>0.9399999999999995</v>
      </c>
      <c r="I10" s="1">
        <v>31.831</v>
      </c>
      <c r="J10" s="1">
        <v>31.8384</v>
      </c>
      <c r="K10" s="1">
        <f t="shared" si="1"/>
        <v>296.00000000002069</v>
      </c>
    </row>
    <row r="11" spans="1:12" x14ac:dyDescent="0.2">
      <c r="A11" s="1" t="s">
        <v>17</v>
      </c>
      <c r="B11" s="1">
        <v>2</v>
      </c>
      <c r="H11" s="1" t="s">
        <v>14</v>
      </c>
    </row>
    <row r="12" spans="1:12" x14ac:dyDescent="0.2">
      <c r="A12" s="1" t="s">
        <v>18</v>
      </c>
      <c r="B12" s="1">
        <v>1</v>
      </c>
      <c r="F12" s="1">
        <v>9.3699999999999992</v>
      </c>
      <c r="G12" s="1">
        <v>8.36</v>
      </c>
      <c r="H12" s="1">
        <f t="shared" si="0"/>
        <v>1.0099999999999998</v>
      </c>
      <c r="I12" s="1">
        <v>30.719000000000001</v>
      </c>
      <c r="J12" s="1">
        <v>30.73</v>
      </c>
      <c r="K12" s="1">
        <f t="shared" si="1"/>
        <v>439.9999999999693</v>
      </c>
    </row>
    <row r="13" spans="1:12" x14ac:dyDescent="0.2">
      <c r="A13" s="1" t="s">
        <v>18</v>
      </c>
      <c r="B13" s="1">
        <v>2</v>
      </c>
      <c r="H13" s="1" t="s">
        <v>14</v>
      </c>
    </row>
    <row r="14" spans="1:12" x14ac:dyDescent="0.2">
      <c r="A14" s="1" t="s">
        <v>19</v>
      </c>
      <c r="B14" s="1">
        <v>1</v>
      </c>
      <c r="F14" s="1">
        <v>9.09</v>
      </c>
      <c r="G14" s="1">
        <v>7.97</v>
      </c>
      <c r="H14" s="1">
        <f t="shared" si="0"/>
        <v>1.1200000000000001</v>
      </c>
      <c r="I14" s="1">
        <v>41.82</v>
      </c>
      <c r="J14" s="1">
        <v>41.826799999999999</v>
      </c>
      <c r="K14" s="1">
        <f t="shared" si="1"/>
        <v>271.99999999993452</v>
      </c>
    </row>
    <row r="15" spans="1:12" x14ac:dyDescent="0.2">
      <c r="A15" s="1" t="s">
        <v>19</v>
      </c>
      <c r="B15" s="1">
        <v>2</v>
      </c>
      <c r="H15" s="1" t="s">
        <v>14</v>
      </c>
    </row>
    <row r="16" spans="1:12" x14ac:dyDescent="0.2">
      <c r="A16" s="1" t="s">
        <v>20</v>
      </c>
      <c r="B16" s="1">
        <v>1</v>
      </c>
      <c r="F16" s="1">
        <v>9.68</v>
      </c>
      <c r="G16" s="1">
        <v>8.4700000000000006</v>
      </c>
      <c r="H16" s="1">
        <f t="shared" si="0"/>
        <v>1.2099999999999991</v>
      </c>
      <c r="I16" s="1">
        <v>29.132000000000001</v>
      </c>
      <c r="J16" s="1">
        <v>29.138100000000001</v>
      </c>
      <c r="K16" s="1">
        <f>((J16-I16)*1000)/0.025</f>
        <v>243.99999999999977</v>
      </c>
    </row>
    <row r="17" spans="1:11" x14ac:dyDescent="0.2">
      <c r="A17" s="1" t="s">
        <v>20</v>
      </c>
      <c r="B17" s="1">
        <v>2</v>
      </c>
      <c r="H17" s="1" t="s">
        <v>14</v>
      </c>
      <c r="K17" s="1">
        <f t="shared" ref="K17:K46" si="2">((J17-I17)*1000)/0.025</f>
        <v>0</v>
      </c>
    </row>
    <row r="18" spans="1:11" x14ac:dyDescent="0.2">
      <c r="A18" s="1" t="s">
        <v>21</v>
      </c>
      <c r="B18" s="1">
        <v>1</v>
      </c>
      <c r="F18" s="1">
        <v>9.06</v>
      </c>
      <c r="G18" s="1">
        <v>7.96</v>
      </c>
      <c r="H18" s="1">
        <f t="shared" si="0"/>
        <v>1.1000000000000005</v>
      </c>
      <c r="I18" s="1">
        <v>30.302</v>
      </c>
      <c r="J18" s="1">
        <v>30.3095</v>
      </c>
      <c r="K18" s="1">
        <f t="shared" si="2"/>
        <v>300.00000000001137</v>
      </c>
    </row>
    <row r="19" spans="1:11" x14ac:dyDescent="0.2">
      <c r="A19" s="1" t="s">
        <v>21</v>
      </c>
      <c r="B19" s="1">
        <v>2</v>
      </c>
      <c r="H19" s="1" t="s">
        <v>14</v>
      </c>
      <c r="K19" s="1">
        <f t="shared" si="2"/>
        <v>0</v>
      </c>
    </row>
    <row r="20" spans="1:11" x14ac:dyDescent="0.2">
      <c r="A20" s="1" t="s">
        <v>22</v>
      </c>
      <c r="B20" s="1">
        <v>1</v>
      </c>
      <c r="F20" s="1">
        <v>9.0500000000000007</v>
      </c>
      <c r="G20" s="1">
        <v>8.1300000000000008</v>
      </c>
      <c r="H20" s="1">
        <f t="shared" si="0"/>
        <v>0.91999999999999993</v>
      </c>
      <c r="I20" s="1">
        <v>32.003999999999998</v>
      </c>
      <c r="J20" s="1">
        <v>32.011400000000002</v>
      </c>
      <c r="K20" s="1">
        <f t="shared" si="2"/>
        <v>296.0000000001628</v>
      </c>
    </row>
    <row r="21" spans="1:11" x14ac:dyDescent="0.2">
      <c r="A21" s="1" t="s">
        <v>22</v>
      </c>
      <c r="B21" s="1">
        <v>2</v>
      </c>
      <c r="H21" s="1" t="s">
        <v>14</v>
      </c>
      <c r="K21" s="1">
        <f t="shared" si="2"/>
        <v>0</v>
      </c>
    </row>
    <row r="22" spans="1:11" x14ac:dyDescent="0.2">
      <c r="A22" s="1" t="s">
        <v>23</v>
      </c>
      <c r="B22" s="1">
        <v>1</v>
      </c>
      <c r="E22" s="2"/>
      <c r="F22" s="1">
        <v>8.86</v>
      </c>
      <c r="G22" s="1">
        <v>7.04</v>
      </c>
      <c r="H22" s="1">
        <f t="shared" si="0"/>
        <v>1.8199999999999994</v>
      </c>
      <c r="I22" s="1">
        <v>32.673999999999999</v>
      </c>
      <c r="J22" s="1">
        <v>32.681699999999999</v>
      </c>
      <c r="K22" s="1">
        <f t="shared" si="2"/>
        <v>307.99999999999272</v>
      </c>
    </row>
    <row r="23" spans="1:11" x14ac:dyDescent="0.2">
      <c r="A23" s="1" t="s">
        <v>23</v>
      </c>
      <c r="B23" s="1">
        <v>2</v>
      </c>
      <c r="H23" s="1" t="s">
        <v>14</v>
      </c>
      <c r="K23" s="1">
        <f t="shared" si="2"/>
        <v>0</v>
      </c>
    </row>
    <row r="24" spans="1:11" x14ac:dyDescent="0.2">
      <c r="A24" s="1" t="s">
        <v>24</v>
      </c>
      <c r="B24" s="1">
        <v>1</v>
      </c>
      <c r="F24" s="1">
        <v>8.91</v>
      </c>
      <c r="G24" s="1">
        <v>8.11</v>
      </c>
      <c r="H24" s="1">
        <f t="shared" si="0"/>
        <v>0.80000000000000071</v>
      </c>
      <c r="I24" s="1">
        <v>32.906999999999996</v>
      </c>
      <c r="J24" s="1">
        <v>32.912199999999999</v>
      </c>
      <c r="K24" s="1">
        <f t="shared" si="2"/>
        <v>208.00000000008367</v>
      </c>
    </row>
    <row r="25" spans="1:11" x14ac:dyDescent="0.2">
      <c r="A25" s="1" t="s">
        <v>24</v>
      </c>
      <c r="B25" s="1">
        <v>2</v>
      </c>
      <c r="H25" s="1" t="s">
        <v>14</v>
      </c>
      <c r="K25" s="1">
        <f t="shared" si="2"/>
        <v>0</v>
      </c>
    </row>
    <row r="26" spans="1:11" x14ac:dyDescent="0.2">
      <c r="A26" s="1" t="s">
        <v>25</v>
      </c>
      <c r="B26" s="1">
        <v>1</v>
      </c>
      <c r="F26" s="1">
        <v>8.65</v>
      </c>
      <c r="G26" s="1">
        <v>8.26</v>
      </c>
      <c r="H26" s="1">
        <f t="shared" si="0"/>
        <v>0.39000000000000057</v>
      </c>
      <c r="I26" s="1">
        <v>31.789000000000001</v>
      </c>
      <c r="J26" s="1">
        <v>31.796900000000001</v>
      </c>
      <c r="K26" s="1">
        <f t="shared" si="2"/>
        <v>315.99999999997408</v>
      </c>
    </row>
    <row r="27" spans="1:11" x14ac:dyDescent="0.2">
      <c r="A27" s="1" t="s">
        <v>25</v>
      </c>
      <c r="B27" s="1">
        <v>2</v>
      </c>
      <c r="H27" s="1" t="s">
        <v>14</v>
      </c>
      <c r="K27" s="1">
        <f t="shared" si="2"/>
        <v>0</v>
      </c>
    </row>
    <row r="28" spans="1:11" x14ac:dyDescent="0.2">
      <c r="A28" s="1" t="s">
        <v>26</v>
      </c>
      <c r="B28" s="1" t="s">
        <v>36</v>
      </c>
      <c r="K28" s="1">
        <f t="shared" si="2"/>
        <v>0</v>
      </c>
    </row>
    <row r="29" spans="1:11" x14ac:dyDescent="0.2">
      <c r="A29" s="1" t="s">
        <v>26</v>
      </c>
      <c r="B29" s="1" t="s">
        <v>36</v>
      </c>
      <c r="H29" s="1" t="s">
        <v>14</v>
      </c>
      <c r="K29" s="1">
        <f t="shared" si="2"/>
        <v>0</v>
      </c>
    </row>
    <row r="30" spans="1:11" x14ac:dyDescent="0.2">
      <c r="A30" s="1" t="s">
        <v>27</v>
      </c>
      <c r="B30" s="1">
        <v>1</v>
      </c>
      <c r="F30" s="1">
        <v>9.2200000000000006</v>
      </c>
      <c r="G30" s="1">
        <v>8.67</v>
      </c>
      <c r="H30" s="1">
        <f t="shared" si="0"/>
        <v>0.55000000000000071</v>
      </c>
      <c r="I30" s="1">
        <v>31.074999999999999</v>
      </c>
      <c r="J30" s="1">
        <v>31.0946</v>
      </c>
      <c r="K30" s="1">
        <f t="shared" si="2"/>
        <v>784.00000000002024</v>
      </c>
    </row>
    <row r="31" spans="1:11" x14ac:dyDescent="0.2">
      <c r="A31" s="1" t="s">
        <v>27</v>
      </c>
      <c r="B31" s="1">
        <v>2</v>
      </c>
      <c r="H31" s="1" t="s">
        <v>14</v>
      </c>
      <c r="K31" s="1">
        <f t="shared" si="2"/>
        <v>0</v>
      </c>
    </row>
    <row r="32" spans="1:11" x14ac:dyDescent="0.2">
      <c r="A32" s="1" t="s">
        <v>28</v>
      </c>
      <c r="B32" s="1">
        <v>1</v>
      </c>
      <c r="F32" s="1">
        <v>9.23</v>
      </c>
      <c r="G32" s="1">
        <v>8.2799999999999994</v>
      </c>
      <c r="H32" s="1">
        <f t="shared" si="0"/>
        <v>0.95000000000000107</v>
      </c>
      <c r="I32" s="1">
        <v>29.312000000000001</v>
      </c>
      <c r="J32" s="1">
        <v>29.329699999999999</v>
      </c>
      <c r="K32" s="1">
        <f t="shared" si="2"/>
        <v>707.99999999991314</v>
      </c>
    </row>
    <row r="33" spans="1:12" x14ac:dyDescent="0.2">
      <c r="A33" s="1" t="s">
        <v>28</v>
      </c>
      <c r="B33" s="1">
        <v>2</v>
      </c>
      <c r="H33" s="1" t="s">
        <v>14</v>
      </c>
      <c r="K33" s="1">
        <f t="shared" si="2"/>
        <v>0</v>
      </c>
    </row>
    <row r="34" spans="1:12" x14ac:dyDescent="0.2">
      <c r="A34" s="1" t="s">
        <v>29</v>
      </c>
      <c r="B34" s="1">
        <v>1</v>
      </c>
      <c r="F34" s="1">
        <v>9.35</v>
      </c>
      <c r="G34" s="1">
        <v>9.09</v>
      </c>
      <c r="H34" s="1">
        <f t="shared" si="0"/>
        <v>0.25999999999999979</v>
      </c>
      <c r="I34" s="1">
        <v>31.542999999999999</v>
      </c>
      <c r="J34" s="1">
        <v>31.555399999999999</v>
      </c>
      <c r="K34" s="1">
        <f t="shared" si="2"/>
        <v>495.9999999999809</v>
      </c>
    </row>
    <row r="35" spans="1:12" x14ac:dyDescent="0.2">
      <c r="A35" s="1" t="s">
        <v>29</v>
      </c>
      <c r="B35" s="1">
        <v>2</v>
      </c>
      <c r="E35" s="2"/>
      <c r="H35" s="1" t="s">
        <v>14</v>
      </c>
      <c r="K35" s="1">
        <f t="shared" si="2"/>
        <v>0</v>
      </c>
    </row>
    <row r="36" spans="1:12" x14ac:dyDescent="0.2">
      <c r="A36" s="1" t="s">
        <v>30</v>
      </c>
      <c r="B36" s="1">
        <v>1</v>
      </c>
      <c r="F36" s="1">
        <v>9.24</v>
      </c>
      <c r="G36" s="1">
        <v>8.5</v>
      </c>
      <c r="H36" s="1">
        <f t="shared" si="0"/>
        <v>0.74000000000000021</v>
      </c>
      <c r="I36" s="1">
        <v>30.116</v>
      </c>
      <c r="J36" s="1">
        <v>30.135200000000001</v>
      </c>
      <c r="K36" s="1">
        <f t="shared" si="2"/>
        <v>768.00000000005753</v>
      </c>
    </row>
    <row r="37" spans="1:12" x14ac:dyDescent="0.2">
      <c r="A37" s="1" t="s">
        <v>30</v>
      </c>
      <c r="B37" s="1">
        <v>2</v>
      </c>
      <c r="H37" s="1" t="s">
        <v>14</v>
      </c>
      <c r="K37" s="1">
        <f t="shared" si="2"/>
        <v>0</v>
      </c>
    </row>
    <row r="38" spans="1:12" x14ac:dyDescent="0.2">
      <c r="A38" s="1" t="s">
        <v>31</v>
      </c>
      <c r="B38" s="1">
        <v>1</v>
      </c>
      <c r="F38" s="1">
        <v>8.7899999999999991</v>
      </c>
      <c r="G38" s="1">
        <v>5.82</v>
      </c>
      <c r="H38" s="1">
        <f t="shared" si="0"/>
        <v>2.9699999999999989</v>
      </c>
      <c r="I38" s="1">
        <v>31.093</v>
      </c>
      <c r="J38" s="1">
        <v>31.1036</v>
      </c>
      <c r="K38" s="1">
        <f t="shared" si="2"/>
        <v>424.00000000000659</v>
      </c>
    </row>
    <row r="39" spans="1:12" x14ac:dyDescent="0.2">
      <c r="A39" s="1" t="s">
        <v>31</v>
      </c>
      <c r="B39" s="1">
        <v>2</v>
      </c>
      <c r="H39" s="1" t="s">
        <v>14</v>
      </c>
      <c r="K39" s="1">
        <f t="shared" si="2"/>
        <v>0</v>
      </c>
    </row>
    <row r="40" spans="1:12" x14ac:dyDescent="0.2">
      <c r="A40" s="1" t="s">
        <v>32</v>
      </c>
      <c r="B40" s="1">
        <v>1</v>
      </c>
      <c r="F40" s="1">
        <v>9.1999999999999993</v>
      </c>
      <c r="G40" s="1">
        <v>5.35</v>
      </c>
      <c r="H40" s="1">
        <f t="shared" si="0"/>
        <v>3.8499999999999996</v>
      </c>
      <c r="I40" s="1">
        <v>32.451999999999998</v>
      </c>
      <c r="J40" s="1">
        <v>32.4617</v>
      </c>
      <c r="K40" s="1">
        <f t="shared" si="2"/>
        <v>388.00000000009049</v>
      </c>
    </row>
    <row r="41" spans="1:12" x14ac:dyDescent="0.2">
      <c r="A41" s="1" t="s">
        <v>32</v>
      </c>
      <c r="B41" s="1">
        <v>2</v>
      </c>
      <c r="H41" s="1" t="s">
        <v>14</v>
      </c>
      <c r="K41" s="1">
        <f t="shared" si="2"/>
        <v>0</v>
      </c>
    </row>
    <row r="42" spans="1:12" x14ac:dyDescent="0.2">
      <c r="A42" s="1" t="s">
        <v>33</v>
      </c>
      <c r="B42" s="1">
        <v>1</v>
      </c>
      <c r="F42" s="1">
        <v>8.94</v>
      </c>
      <c r="G42" s="1">
        <v>4.22</v>
      </c>
      <c r="H42" s="1">
        <f t="shared" si="0"/>
        <v>4.72</v>
      </c>
      <c r="I42" s="1">
        <v>31.902999999999999</v>
      </c>
      <c r="J42" s="1">
        <v>31.913399999999999</v>
      </c>
      <c r="K42" s="1">
        <f t="shared" si="2"/>
        <v>416.00000000002524</v>
      </c>
    </row>
    <row r="43" spans="1:12" x14ac:dyDescent="0.2">
      <c r="A43" s="1" t="s">
        <v>33</v>
      </c>
      <c r="B43" s="1">
        <v>2</v>
      </c>
      <c r="H43" s="1" t="s">
        <v>14</v>
      </c>
      <c r="K43" s="1">
        <f t="shared" si="2"/>
        <v>0</v>
      </c>
    </row>
    <row r="44" spans="1:12" x14ac:dyDescent="0.2">
      <c r="A44" s="1" t="s">
        <v>34</v>
      </c>
      <c r="B44" s="1">
        <v>1</v>
      </c>
      <c r="F44" s="1">
        <v>9.65</v>
      </c>
      <c r="G44" s="1">
        <v>8.75</v>
      </c>
      <c r="H44" s="1">
        <f t="shared" si="0"/>
        <v>0.90000000000000036</v>
      </c>
      <c r="I44" s="1">
        <v>28.64</v>
      </c>
      <c r="J44" s="1">
        <v>28.642800000000001</v>
      </c>
      <c r="K44" s="1">
        <f t="shared" si="2"/>
        <v>112.00000000002319</v>
      </c>
    </row>
    <row r="45" spans="1:12" x14ac:dyDescent="0.2">
      <c r="A45" s="1" t="s">
        <v>34</v>
      </c>
      <c r="B45" s="1">
        <v>2</v>
      </c>
      <c r="H45" s="1" t="s">
        <v>14</v>
      </c>
      <c r="K45" s="1">
        <f t="shared" si="2"/>
        <v>0</v>
      </c>
    </row>
    <row r="46" spans="1:12" x14ac:dyDescent="0.2">
      <c r="A46" s="1" t="s">
        <v>35</v>
      </c>
      <c r="B46" s="1">
        <v>1</v>
      </c>
      <c r="F46" s="1">
        <v>8.49</v>
      </c>
      <c r="G46" s="1">
        <v>0.43</v>
      </c>
      <c r="H46" s="1">
        <f t="shared" si="0"/>
        <v>8.06</v>
      </c>
      <c r="I46" s="1">
        <v>29.501000000000001</v>
      </c>
      <c r="J46" s="1">
        <v>29.511099999999999</v>
      </c>
      <c r="K46" s="1">
        <f t="shared" si="2"/>
        <v>403.9999999999111</v>
      </c>
    </row>
    <row r="47" spans="1:12" x14ac:dyDescent="0.2">
      <c r="A47" s="1" t="s">
        <v>35</v>
      </c>
      <c r="B47" s="1">
        <v>2</v>
      </c>
    </row>
    <row r="48" spans="1:12" s="3" customFormat="1" ht="18" x14ac:dyDescent="0.25">
      <c r="A48" s="3" t="s">
        <v>0</v>
      </c>
      <c r="B48" s="3" t="s">
        <v>1</v>
      </c>
      <c r="C48" s="3" t="s">
        <v>2</v>
      </c>
      <c r="D48" s="3" t="s">
        <v>3</v>
      </c>
      <c r="E48" s="3" t="s">
        <v>55</v>
      </c>
      <c r="F48" s="3" t="s">
        <v>5</v>
      </c>
      <c r="G48" s="3" t="s">
        <v>6</v>
      </c>
      <c r="H48" s="3" t="s">
        <v>7</v>
      </c>
      <c r="I48" s="3" t="s">
        <v>8</v>
      </c>
      <c r="J48" s="3" t="s">
        <v>9</v>
      </c>
      <c r="K48" s="3" t="s">
        <v>10</v>
      </c>
      <c r="L48" s="3" t="s">
        <v>56</v>
      </c>
    </row>
    <row r="50" spans="1:11" x14ac:dyDescent="0.2">
      <c r="A50" s="1" t="s">
        <v>37</v>
      </c>
      <c r="B50" s="1" t="s">
        <v>36</v>
      </c>
    </row>
    <row r="51" spans="1:11" x14ac:dyDescent="0.2">
      <c r="A51" s="1" t="s">
        <v>38</v>
      </c>
      <c r="F51" s="1">
        <v>9.69</v>
      </c>
      <c r="G51" s="1">
        <v>8.64</v>
      </c>
      <c r="H51" s="1">
        <f t="shared" ref="H51:H66" si="3">F51-G51</f>
        <v>1.0499999999999989</v>
      </c>
      <c r="I51" s="1">
        <v>31.344000000000001</v>
      </c>
      <c r="J51" s="1">
        <v>31.3582</v>
      </c>
      <c r="K51" s="1">
        <f t="shared" ref="K51:K67" si="4">((J51-I51)*1000)/0.025</f>
        <v>567.99999999995521</v>
      </c>
    </row>
    <row r="52" spans="1:11" x14ac:dyDescent="0.2">
      <c r="A52" s="1" t="s">
        <v>39</v>
      </c>
      <c r="F52" s="1">
        <v>9.4700000000000006</v>
      </c>
      <c r="G52" s="1">
        <v>8.76</v>
      </c>
      <c r="H52" s="1">
        <f t="shared" si="3"/>
        <v>0.71000000000000085</v>
      </c>
      <c r="I52" s="1">
        <v>32.841999999999999</v>
      </c>
      <c r="J52" s="1">
        <v>32.854599999999998</v>
      </c>
      <c r="K52" s="1">
        <f t="shared" si="4"/>
        <v>503.99999999996226</v>
      </c>
    </row>
    <row r="53" spans="1:11" x14ac:dyDescent="0.2">
      <c r="A53" s="1" t="s">
        <v>40</v>
      </c>
      <c r="F53" s="1">
        <v>9.48</v>
      </c>
      <c r="G53" s="1">
        <v>8.5500000000000007</v>
      </c>
      <c r="H53" s="1">
        <f t="shared" si="3"/>
        <v>0.92999999999999972</v>
      </c>
      <c r="I53" s="1">
        <v>41.51</v>
      </c>
      <c r="J53" s="1">
        <v>41.5229</v>
      </c>
      <c r="K53" s="1">
        <f t="shared" si="4"/>
        <v>516.0000000000764</v>
      </c>
    </row>
    <row r="54" spans="1:11" x14ac:dyDescent="0.2">
      <c r="A54" s="1" t="s">
        <v>41</v>
      </c>
      <c r="F54" s="1">
        <v>9.4700000000000006</v>
      </c>
      <c r="G54" s="1">
        <v>8.64</v>
      </c>
      <c r="H54" s="1">
        <f t="shared" si="3"/>
        <v>0.83000000000000007</v>
      </c>
      <c r="I54" s="1">
        <v>38.293999999999997</v>
      </c>
      <c r="J54" s="1">
        <v>38.307499999999997</v>
      </c>
      <c r="K54" s="1">
        <f t="shared" si="4"/>
        <v>540.00000000002046</v>
      </c>
    </row>
    <row r="55" spans="1:11" x14ac:dyDescent="0.2">
      <c r="A55" s="1" t="s">
        <v>42</v>
      </c>
      <c r="B55" s="1" t="s">
        <v>57</v>
      </c>
      <c r="K55" s="1">
        <f t="shared" si="4"/>
        <v>0</v>
      </c>
    </row>
    <row r="56" spans="1:11" x14ac:dyDescent="0.2">
      <c r="A56" s="1" t="s">
        <v>43</v>
      </c>
      <c r="B56" s="1" t="s">
        <v>57</v>
      </c>
      <c r="K56" s="1">
        <f t="shared" si="4"/>
        <v>0</v>
      </c>
    </row>
    <row r="57" spans="1:11" x14ac:dyDescent="0.2">
      <c r="A57" s="1" t="s">
        <v>44</v>
      </c>
      <c r="F57" s="1">
        <v>9.49</v>
      </c>
      <c r="G57" s="1">
        <v>8.4700000000000006</v>
      </c>
      <c r="H57" s="1">
        <f t="shared" si="3"/>
        <v>1.0199999999999996</v>
      </c>
      <c r="I57" s="1">
        <v>31.364999999999998</v>
      </c>
      <c r="J57" s="1">
        <v>31.373799999999999</v>
      </c>
      <c r="K57" s="1">
        <f t="shared" si="4"/>
        <v>352.00000000003229</v>
      </c>
    </row>
    <row r="58" spans="1:11" x14ac:dyDescent="0.2">
      <c r="A58" s="1" t="s">
        <v>45</v>
      </c>
      <c r="F58" s="1">
        <v>9.39</v>
      </c>
      <c r="G58" s="1">
        <v>8.4700000000000006</v>
      </c>
      <c r="H58" s="1">
        <f t="shared" si="3"/>
        <v>0.91999999999999993</v>
      </c>
      <c r="I58" s="1">
        <v>31.356999999999999</v>
      </c>
      <c r="J58" s="1">
        <v>31.369</v>
      </c>
      <c r="K58" s="1">
        <f t="shared" si="4"/>
        <v>480.00000000001819</v>
      </c>
    </row>
    <row r="59" spans="1:11" x14ac:dyDescent="0.2">
      <c r="A59" s="1" t="s">
        <v>46</v>
      </c>
      <c r="F59" s="1">
        <v>9.57</v>
      </c>
      <c r="G59" s="1">
        <v>8.41</v>
      </c>
      <c r="H59" s="1">
        <f t="shared" si="3"/>
        <v>1.1600000000000001</v>
      </c>
      <c r="I59" s="1">
        <v>29.937000000000001</v>
      </c>
      <c r="J59" s="1">
        <v>29.945599999999999</v>
      </c>
      <c r="K59" s="1">
        <f t="shared" si="4"/>
        <v>343.99999999990882</v>
      </c>
    </row>
    <row r="60" spans="1:11" x14ac:dyDescent="0.2">
      <c r="A60" s="1" t="s">
        <v>47</v>
      </c>
      <c r="F60" s="1">
        <v>9.7799999999999994</v>
      </c>
      <c r="G60" s="1">
        <v>8.42</v>
      </c>
      <c r="H60" s="1">
        <f t="shared" si="3"/>
        <v>1.3599999999999994</v>
      </c>
      <c r="I60" s="1">
        <v>34.481000000000002</v>
      </c>
      <c r="J60" s="1">
        <v>34.4893</v>
      </c>
      <c r="K60" s="1">
        <f t="shared" si="4"/>
        <v>331.99999999993679</v>
      </c>
    </row>
    <row r="61" spans="1:11" x14ac:dyDescent="0.2">
      <c r="A61" s="1" t="s">
        <v>48</v>
      </c>
      <c r="F61" s="1">
        <v>9.4700000000000006</v>
      </c>
      <c r="G61" s="1">
        <v>8.36</v>
      </c>
      <c r="H61" s="1">
        <f t="shared" si="3"/>
        <v>1.1100000000000012</v>
      </c>
      <c r="I61" s="1">
        <v>30.969000000000001</v>
      </c>
      <c r="J61" s="1">
        <v>30.9819</v>
      </c>
      <c r="K61" s="1">
        <f t="shared" si="4"/>
        <v>515.99999999993429</v>
      </c>
    </row>
    <row r="62" spans="1:11" x14ac:dyDescent="0.2">
      <c r="A62" s="1" t="s">
        <v>49</v>
      </c>
      <c r="F62" s="1">
        <v>9.69</v>
      </c>
      <c r="G62" s="1">
        <v>8.9700000000000006</v>
      </c>
      <c r="H62" s="1">
        <f t="shared" si="3"/>
        <v>0.71999999999999886</v>
      </c>
      <c r="I62" s="1">
        <v>27.638999999999999</v>
      </c>
      <c r="J62" s="1">
        <v>27.659400000000002</v>
      </c>
      <c r="K62" s="1">
        <f t="shared" si="4"/>
        <v>816.00000000008777</v>
      </c>
    </row>
    <row r="63" spans="1:11" x14ac:dyDescent="0.2">
      <c r="A63" s="1" t="s">
        <v>50</v>
      </c>
      <c r="F63" s="1">
        <v>10.4</v>
      </c>
      <c r="G63" s="1">
        <v>8.4600000000000009</v>
      </c>
      <c r="H63" s="1">
        <f t="shared" si="3"/>
        <v>1.9399999999999995</v>
      </c>
      <c r="I63" s="1">
        <v>32.652000000000001</v>
      </c>
      <c r="J63" s="1">
        <v>32.668900000000001</v>
      </c>
      <c r="K63" s="1">
        <f t="shared" si="4"/>
        <v>675.99999999998772</v>
      </c>
    </row>
    <row r="64" spans="1:11" x14ac:dyDescent="0.2">
      <c r="A64" s="1" t="s">
        <v>51</v>
      </c>
      <c r="F64" s="1">
        <v>9.66</v>
      </c>
      <c r="G64" s="1">
        <v>8.69</v>
      </c>
      <c r="H64" s="1">
        <f t="shared" si="3"/>
        <v>0.97000000000000064</v>
      </c>
      <c r="I64" s="1">
        <v>34.104999999999997</v>
      </c>
      <c r="J64" s="1">
        <v>34.122799999999998</v>
      </c>
      <c r="K64" s="1">
        <f t="shared" si="4"/>
        <v>712.00000000004593</v>
      </c>
    </row>
    <row r="65" spans="1:11" x14ac:dyDescent="0.2">
      <c r="A65" s="1" t="s">
        <v>52</v>
      </c>
      <c r="F65" s="1">
        <v>9.51</v>
      </c>
      <c r="G65" s="1">
        <v>8.5299999999999994</v>
      </c>
      <c r="H65" s="1">
        <f t="shared" si="3"/>
        <v>0.98000000000000043</v>
      </c>
      <c r="I65" s="1">
        <v>32.851999999999997</v>
      </c>
      <c r="J65" s="1">
        <v>32.872599999999998</v>
      </c>
      <c r="K65" s="1">
        <f t="shared" si="4"/>
        <v>824.00000000006912</v>
      </c>
    </row>
    <row r="66" spans="1:11" x14ac:dyDescent="0.2">
      <c r="A66" s="1" t="s">
        <v>53</v>
      </c>
      <c r="F66" s="1">
        <v>8.7799999999999994</v>
      </c>
      <c r="G66" s="1">
        <v>8.51</v>
      </c>
      <c r="H66" s="1">
        <f t="shared" si="3"/>
        <v>0.26999999999999957</v>
      </c>
      <c r="I66" s="1">
        <v>31.53</v>
      </c>
      <c r="J66" s="1">
        <v>31.533100000000001</v>
      </c>
      <c r="K66" s="1">
        <f t="shared" si="4"/>
        <v>123.99999999999523</v>
      </c>
    </row>
    <row r="67" spans="1:11" x14ac:dyDescent="0.2">
      <c r="A67" s="1" t="s">
        <v>54</v>
      </c>
      <c r="B67" s="1" t="s">
        <v>57</v>
      </c>
      <c r="K67" s="1">
        <f t="shared" si="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="110" zoomScaleNormal="110" workbookViewId="0">
      <selection activeCell="K18" sqref="K3:K18"/>
    </sheetView>
  </sheetViews>
  <sheetFormatPr baseColWidth="10" defaultColWidth="9.1640625" defaultRowHeight="15" x14ac:dyDescent="0.2"/>
  <cols>
    <col min="1" max="1" width="12.83203125" style="1" customWidth="1"/>
    <col min="2" max="2" width="17" style="1" bestFit="1" customWidth="1"/>
    <col min="3" max="3" width="5.33203125" style="1" customWidth="1"/>
    <col min="4" max="4" width="7.1640625" style="1" customWidth="1"/>
    <col min="5" max="5" width="5.1640625" style="1" customWidth="1"/>
    <col min="6" max="6" width="17.5" style="1" customWidth="1"/>
    <col min="7" max="7" width="15.5" style="1" bestFit="1" customWidth="1"/>
    <col min="8" max="8" width="16.1640625" style="1" bestFit="1" customWidth="1"/>
    <col min="9" max="9" width="31.83203125" style="1" customWidth="1"/>
    <col min="10" max="10" width="23.83203125" style="1" customWidth="1"/>
    <col min="11" max="11" width="24.6640625" style="1" bestFit="1" customWidth="1"/>
    <col min="12" max="12" width="17.83203125" style="1" bestFit="1" customWidth="1"/>
    <col min="13" max="16384" width="9.1640625" style="1"/>
  </cols>
  <sheetData>
    <row r="1" spans="1:12" s="3" customFormat="1" ht="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55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56</v>
      </c>
    </row>
    <row r="2" spans="1:12" x14ac:dyDescent="0.2">
      <c r="H2" s="1">
        <f>F2-G2</f>
        <v>0</v>
      </c>
    </row>
    <row r="3" spans="1:12" x14ac:dyDescent="0.2">
      <c r="A3" s="1" t="s">
        <v>58</v>
      </c>
      <c r="F3" s="1">
        <v>9.07</v>
      </c>
      <c r="H3" s="1">
        <f t="shared" ref="H3:H18" si="0">F3-G3</f>
        <v>9.07</v>
      </c>
      <c r="I3" s="1">
        <v>31.812000000000001</v>
      </c>
      <c r="J3" s="1">
        <v>31.82</v>
      </c>
      <c r="K3" s="1">
        <f t="shared" ref="K3:K18" si="1">((J3-I3)*1000)/0.025</f>
        <v>319.99999999996476</v>
      </c>
    </row>
    <row r="4" spans="1:12" x14ac:dyDescent="0.2">
      <c r="A4" s="1" t="s">
        <v>59</v>
      </c>
      <c r="F4" s="1">
        <v>8.94</v>
      </c>
      <c r="H4" s="1">
        <f t="shared" si="0"/>
        <v>8.94</v>
      </c>
      <c r="I4" s="1">
        <v>30.975000000000001</v>
      </c>
      <c r="J4" s="1">
        <v>30.98</v>
      </c>
      <c r="K4" s="1">
        <f t="shared" si="1"/>
        <v>199.99999999996021</v>
      </c>
    </row>
    <row r="5" spans="1:12" x14ac:dyDescent="0.2">
      <c r="A5" s="1" t="s">
        <v>60</v>
      </c>
      <c r="F5" s="1">
        <v>7.97</v>
      </c>
      <c r="H5" s="1">
        <f t="shared" si="0"/>
        <v>7.97</v>
      </c>
      <c r="I5" s="1">
        <v>32.124000000000002</v>
      </c>
      <c r="J5" s="1">
        <v>32.130000000000003</v>
      </c>
      <c r="K5" s="1">
        <f t="shared" si="1"/>
        <v>240.00000000000909</v>
      </c>
    </row>
    <row r="6" spans="1:12" x14ac:dyDescent="0.2">
      <c r="A6" s="1" t="s">
        <v>61</v>
      </c>
      <c r="F6" s="1">
        <v>9.09</v>
      </c>
      <c r="H6" s="1">
        <f t="shared" si="0"/>
        <v>9.09</v>
      </c>
      <c r="I6" s="1">
        <v>30.228999999999999</v>
      </c>
      <c r="J6" s="1">
        <v>30.23</v>
      </c>
      <c r="K6" s="1">
        <f t="shared" si="1"/>
        <v>40.000000000048885</v>
      </c>
    </row>
    <row r="7" spans="1:12" x14ac:dyDescent="0.2">
      <c r="A7" s="1" t="s">
        <v>62</v>
      </c>
      <c r="F7" s="1">
        <v>9</v>
      </c>
      <c r="H7" s="1">
        <f t="shared" si="0"/>
        <v>9</v>
      </c>
      <c r="I7" s="1">
        <v>34.158999999999999</v>
      </c>
      <c r="J7" s="1">
        <v>34.159999999999997</v>
      </c>
      <c r="K7" s="1">
        <f t="shared" si="1"/>
        <v>39.999999999906777</v>
      </c>
    </row>
    <row r="8" spans="1:12" x14ac:dyDescent="0.2">
      <c r="A8" s="1" t="s">
        <v>63</v>
      </c>
      <c r="F8" s="1">
        <v>8.92</v>
      </c>
      <c r="H8" s="1">
        <f t="shared" si="0"/>
        <v>8.92</v>
      </c>
      <c r="I8" s="1">
        <v>31.234999999999999</v>
      </c>
      <c r="J8" s="1">
        <v>31.24</v>
      </c>
      <c r="K8" s="1">
        <f t="shared" si="1"/>
        <v>199.99999999996021</v>
      </c>
    </row>
    <row r="9" spans="1:12" x14ac:dyDescent="0.2">
      <c r="A9" s="1" t="s">
        <v>64</v>
      </c>
      <c r="F9" s="1">
        <v>8.7200000000000006</v>
      </c>
      <c r="H9" s="1">
        <f t="shared" si="0"/>
        <v>8.7200000000000006</v>
      </c>
      <c r="I9" s="1">
        <v>34.479999999999997</v>
      </c>
      <c r="J9" s="1">
        <v>34.479999999999997</v>
      </c>
      <c r="K9" s="1">
        <f t="shared" si="1"/>
        <v>0</v>
      </c>
    </row>
    <row r="10" spans="1:12" x14ac:dyDescent="0.2">
      <c r="A10" s="1" t="s">
        <v>65</v>
      </c>
      <c r="F10" s="1">
        <v>8.84</v>
      </c>
      <c r="H10" s="1">
        <f t="shared" si="0"/>
        <v>8.84</v>
      </c>
      <c r="I10" s="1">
        <v>33.805</v>
      </c>
      <c r="J10" s="1">
        <v>33.81</v>
      </c>
      <c r="K10" s="1">
        <f t="shared" si="1"/>
        <v>200.00000000010232</v>
      </c>
    </row>
    <row r="11" spans="1:12" x14ac:dyDescent="0.2">
      <c r="A11" s="1" t="s">
        <v>66</v>
      </c>
      <c r="F11" s="1">
        <v>8.9700000000000006</v>
      </c>
      <c r="H11" s="1">
        <f t="shared" si="0"/>
        <v>8.9700000000000006</v>
      </c>
      <c r="I11" s="1">
        <v>28.434000000000001</v>
      </c>
      <c r="J11" s="1">
        <v>28.434999999999999</v>
      </c>
      <c r="K11" s="1">
        <f t="shared" si="1"/>
        <v>39.999999999906777</v>
      </c>
    </row>
    <row r="12" spans="1:12" x14ac:dyDescent="0.2">
      <c r="A12" s="1" t="s">
        <v>67</v>
      </c>
      <c r="F12" s="1">
        <v>8.9700000000000006</v>
      </c>
      <c r="H12" s="1">
        <f t="shared" si="0"/>
        <v>8.9700000000000006</v>
      </c>
      <c r="I12" s="1">
        <v>28.760999999999999</v>
      </c>
      <c r="J12" s="1">
        <v>28.765000000000001</v>
      </c>
      <c r="K12" s="1">
        <f t="shared" si="1"/>
        <v>160.00000000005343</v>
      </c>
    </row>
    <row r="13" spans="1:12" x14ac:dyDescent="0.2">
      <c r="A13" s="1" t="s">
        <v>68</v>
      </c>
      <c r="F13" s="1">
        <v>8.3699999999999992</v>
      </c>
      <c r="H13" s="1">
        <f t="shared" si="0"/>
        <v>8.3699999999999992</v>
      </c>
      <c r="I13" s="1">
        <v>39.904000000000003</v>
      </c>
      <c r="J13" s="1">
        <v>39.905999999999999</v>
      </c>
      <c r="K13" s="1">
        <f t="shared" si="1"/>
        <v>79.999999999813554</v>
      </c>
    </row>
    <row r="14" spans="1:12" x14ac:dyDescent="0.2">
      <c r="A14" s="1" t="s">
        <v>69</v>
      </c>
      <c r="F14" s="1">
        <v>9.74</v>
      </c>
      <c r="H14" s="1">
        <f t="shared" si="0"/>
        <v>9.74</v>
      </c>
      <c r="I14" s="1">
        <v>31.581</v>
      </c>
      <c r="J14" s="1">
        <v>31.59</v>
      </c>
      <c r="K14" s="1">
        <f t="shared" si="1"/>
        <v>360.00000000001364</v>
      </c>
    </row>
    <row r="15" spans="1:12" x14ac:dyDescent="0.2">
      <c r="A15" s="1" t="s">
        <v>70</v>
      </c>
      <c r="F15" s="1">
        <v>10.64</v>
      </c>
      <c r="H15" s="1">
        <f t="shared" si="0"/>
        <v>10.64</v>
      </c>
      <c r="I15" s="1">
        <v>33.987000000000002</v>
      </c>
      <c r="J15" s="1">
        <v>33.99</v>
      </c>
      <c r="K15" s="1">
        <f t="shared" si="1"/>
        <v>120.00000000000455</v>
      </c>
    </row>
    <row r="16" spans="1:12" x14ac:dyDescent="0.2">
      <c r="A16" s="1" t="s">
        <v>71</v>
      </c>
      <c r="F16" s="1">
        <v>9.6</v>
      </c>
      <c r="H16" s="1">
        <f t="shared" si="0"/>
        <v>9.6</v>
      </c>
      <c r="I16" s="1">
        <v>29.972999999999999</v>
      </c>
      <c r="J16" s="1">
        <v>29.98</v>
      </c>
      <c r="K16" s="1">
        <f t="shared" si="1"/>
        <v>280.00000000005798</v>
      </c>
    </row>
    <row r="17" spans="1:11" x14ac:dyDescent="0.2">
      <c r="A17" s="1" t="s">
        <v>72</v>
      </c>
      <c r="F17" s="1">
        <v>8.86</v>
      </c>
      <c r="H17" s="1">
        <f t="shared" si="0"/>
        <v>8.86</v>
      </c>
      <c r="I17" s="1">
        <v>31.850999999999999</v>
      </c>
      <c r="J17" s="1">
        <v>31.852</v>
      </c>
      <c r="K17" s="1">
        <f t="shared" si="1"/>
        <v>40.000000000048885</v>
      </c>
    </row>
    <row r="18" spans="1:11" x14ac:dyDescent="0.2">
      <c r="A18" s="1" t="s">
        <v>73</v>
      </c>
      <c r="F18" s="1">
        <v>8.77</v>
      </c>
      <c r="H18" s="1">
        <f t="shared" si="0"/>
        <v>8.77</v>
      </c>
      <c r="I18" s="1">
        <v>29.704000000000001</v>
      </c>
      <c r="J18" s="1">
        <v>29.71</v>
      </c>
      <c r="K18" s="1">
        <f t="shared" si="1"/>
        <v>240.00000000000909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"/>
  <sheetViews>
    <sheetView zoomScaleNormal="100" workbookViewId="0">
      <selection activeCell="C8" sqref="C8"/>
    </sheetView>
  </sheetViews>
  <sheetFormatPr baseColWidth="10" defaultColWidth="9.1640625" defaultRowHeight="15" x14ac:dyDescent="0.2"/>
  <cols>
    <col min="1" max="1" width="12.83203125" style="1" customWidth="1"/>
    <col min="2" max="2" width="20.1640625" style="1" customWidth="1"/>
    <col min="3" max="3" width="35.1640625" style="1" bestFit="1" customWidth="1"/>
    <col min="4" max="4" width="16" style="1" customWidth="1"/>
    <col min="5" max="5" width="17.33203125" style="1" bestFit="1" customWidth="1"/>
    <col min="6" max="6" width="24.33203125" style="1" bestFit="1" customWidth="1"/>
    <col min="7" max="8" width="24.33203125" style="1" customWidth="1"/>
    <col min="9" max="9" width="16.1640625" style="1" bestFit="1" customWidth="1"/>
    <col min="10" max="10" width="31.5" style="1" customWidth="1"/>
    <col min="11" max="11" width="17.83203125" style="1" bestFit="1" customWidth="1"/>
    <col min="12" max="12" width="21" style="1" bestFit="1" customWidth="1"/>
    <col min="13" max="13" width="23.1640625" style="1" bestFit="1" customWidth="1"/>
    <col min="14" max="14" width="20.5" style="1" bestFit="1" customWidth="1"/>
    <col min="15" max="15" width="23.83203125" style="1" bestFit="1" customWidth="1"/>
    <col min="16" max="16" width="26.6640625" style="1" bestFit="1" customWidth="1"/>
    <col min="17" max="16384" width="9.1640625" style="1"/>
  </cols>
  <sheetData>
    <row r="1" spans="1:17" ht="18" x14ac:dyDescent="0.25">
      <c r="A1" s="1" t="s">
        <v>0</v>
      </c>
      <c r="B1" s="1" t="s">
        <v>77</v>
      </c>
      <c r="C1" s="1" t="s">
        <v>74</v>
      </c>
      <c r="D1" s="1" t="s">
        <v>2</v>
      </c>
      <c r="E1" s="1" t="s">
        <v>3</v>
      </c>
      <c r="F1" s="1" t="s">
        <v>4</v>
      </c>
      <c r="G1" s="1" t="s">
        <v>89</v>
      </c>
      <c r="H1" s="1" t="s">
        <v>90</v>
      </c>
      <c r="I1" s="1" t="s">
        <v>7</v>
      </c>
      <c r="J1" s="1" t="s">
        <v>10</v>
      </c>
      <c r="K1" s="1" t="s">
        <v>11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</row>
    <row r="2" spans="1:17" x14ac:dyDescent="0.2">
      <c r="A2" s="1" t="s">
        <v>44</v>
      </c>
      <c r="B2" s="7">
        <v>43634</v>
      </c>
      <c r="D2" s="1">
        <v>6.7050000000000001</v>
      </c>
      <c r="E2" s="1">
        <v>0</v>
      </c>
      <c r="F2" s="1">
        <v>0.10250000000000001</v>
      </c>
      <c r="G2" s="1">
        <v>33.768500000000003</v>
      </c>
      <c r="I2" s="1">
        <v>1.0199999999999996</v>
      </c>
      <c r="J2" s="1">
        <v>352.00000000003229</v>
      </c>
      <c r="K2" s="1">
        <v>0.16700000000000001</v>
      </c>
      <c r="L2" s="1">
        <v>15.3</v>
      </c>
      <c r="M2" s="1">
        <v>9.3000000000000007</v>
      </c>
      <c r="N2" s="1">
        <v>95.2</v>
      </c>
      <c r="O2" s="1">
        <v>641</v>
      </c>
      <c r="P2" s="1">
        <v>460</v>
      </c>
      <c r="Q2" s="1">
        <v>7.8</v>
      </c>
    </row>
    <row r="3" spans="1:17" x14ac:dyDescent="0.2">
      <c r="A3" s="1" t="s">
        <v>44</v>
      </c>
      <c r="B3" s="7">
        <v>43614</v>
      </c>
      <c r="L3" s="1">
        <v>14.6</v>
      </c>
      <c r="M3" s="1">
        <v>9.57</v>
      </c>
      <c r="N3" s="1">
        <v>94.6</v>
      </c>
      <c r="O3" s="1">
        <v>388.5</v>
      </c>
      <c r="P3" s="1">
        <v>252.8</v>
      </c>
      <c r="Q3" s="1">
        <v>7.73</v>
      </c>
    </row>
    <row r="4" spans="1:17" x14ac:dyDescent="0.2">
      <c r="A4" s="1" t="s">
        <v>45</v>
      </c>
      <c r="B4" s="7">
        <v>43634</v>
      </c>
      <c r="D4" s="1">
        <v>11.408999999999999</v>
      </c>
      <c r="E4" s="1">
        <v>0</v>
      </c>
      <c r="F4" s="1">
        <v>7.5499999999999998E-2</v>
      </c>
      <c r="G4" s="1">
        <v>46.754999999999995</v>
      </c>
      <c r="I4" s="1">
        <v>0.91999999999999993</v>
      </c>
      <c r="J4" s="1">
        <v>480.00000000001819</v>
      </c>
      <c r="K4" s="1">
        <v>0.14299999999999999</v>
      </c>
      <c r="L4" s="1">
        <v>13.8</v>
      </c>
      <c r="M4" s="1">
        <v>7.38</v>
      </c>
      <c r="N4" s="1">
        <v>72.5</v>
      </c>
      <c r="O4" s="1">
        <v>547</v>
      </c>
      <c r="P4" s="1">
        <v>356</v>
      </c>
      <c r="Q4" s="1">
        <v>7.38</v>
      </c>
    </row>
    <row r="5" spans="1:17" x14ac:dyDescent="0.2">
      <c r="A5" s="1" t="s">
        <v>45</v>
      </c>
      <c r="B5" s="7">
        <v>43614</v>
      </c>
      <c r="L5" s="1">
        <v>13.8</v>
      </c>
      <c r="M5" s="1">
        <v>7.38</v>
      </c>
      <c r="N5" s="1">
        <v>72.5</v>
      </c>
      <c r="O5" s="1">
        <v>547</v>
      </c>
      <c r="P5" s="1">
        <v>356</v>
      </c>
      <c r="Q5" s="1">
        <v>7.38</v>
      </c>
    </row>
    <row r="6" spans="1:17" x14ac:dyDescent="0.2">
      <c r="A6" s="1" t="s">
        <v>45</v>
      </c>
      <c r="B6" s="7">
        <v>43681</v>
      </c>
      <c r="D6" s="2">
        <f t="shared" ref="D6:Q6" ca="1" si="0">AVERAGE(D4:D6)</f>
        <v>11.408999999999999</v>
      </c>
      <c r="E6" s="2">
        <f t="shared" ca="1" si="0"/>
        <v>0</v>
      </c>
      <c r="F6" s="2">
        <f t="shared" ca="1" si="0"/>
        <v>7.5499999999999998E-2</v>
      </c>
      <c r="G6" s="2">
        <f t="shared" ca="1" si="0"/>
        <v>46.754999999999995</v>
      </c>
      <c r="H6" s="2" t="e">
        <f t="shared" ca="1" si="0"/>
        <v>#DIV/0!</v>
      </c>
      <c r="I6" s="2">
        <f t="shared" ca="1" si="0"/>
        <v>0.91999999999999993</v>
      </c>
      <c r="J6" s="2">
        <f t="shared" ca="1" si="0"/>
        <v>480.00000000001819</v>
      </c>
      <c r="K6" s="2">
        <f t="shared" ca="1" si="0"/>
        <v>0.14299999999999999</v>
      </c>
      <c r="L6" s="2">
        <f t="shared" ca="1" si="0"/>
        <v>13.8</v>
      </c>
      <c r="M6" s="2">
        <f t="shared" ca="1" si="0"/>
        <v>7.38</v>
      </c>
      <c r="N6" s="2">
        <f t="shared" ca="1" si="0"/>
        <v>72.5</v>
      </c>
      <c r="O6" s="2">
        <f t="shared" ca="1" si="0"/>
        <v>547</v>
      </c>
      <c r="P6" s="2">
        <f t="shared" ca="1" si="0"/>
        <v>356</v>
      </c>
      <c r="Q6" s="2">
        <f t="shared" ca="1" si="0"/>
        <v>7.38</v>
      </c>
    </row>
    <row r="7" spans="1:17" x14ac:dyDescent="0.2">
      <c r="A7" s="1" t="s">
        <v>38</v>
      </c>
      <c r="B7" s="7">
        <v>43634</v>
      </c>
      <c r="D7" s="1">
        <v>2.7324999999999999</v>
      </c>
      <c r="E7" s="1">
        <v>0</v>
      </c>
      <c r="F7" s="1">
        <v>8.1000000000000003E-2</v>
      </c>
      <c r="G7" s="1">
        <v>35.036999999999999</v>
      </c>
      <c r="I7" s="1">
        <v>1.0499999999999989</v>
      </c>
      <c r="J7" s="1">
        <v>567.99999999995521</v>
      </c>
      <c r="K7" s="1">
        <v>0.32700000000000001</v>
      </c>
      <c r="L7" s="1">
        <v>16.2</v>
      </c>
      <c r="M7" s="1">
        <v>9</v>
      </c>
      <c r="N7" s="1">
        <v>100</v>
      </c>
      <c r="O7" s="1">
        <v>744</v>
      </c>
      <c r="P7" s="1">
        <v>481</v>
      </c>
      <c r="Q7" s="1">
        <v>8.33</v>
      </c>
    </row>
    <row r="8" spans="1:17" x14ac:dyDescent="0.2">
      <c r="A8" s="1" t="s">
        <v>38</v>
      </c>
      <c r="B8" s="7">
        <v>43614</v>
      </c>
    </row>
    <row r="9" spans="1:17" x14ac:dyDescent="0.2">
      <c r="A9" s="1" t="s">
        <v>39</v>
      </c>
      <c r="B9" s="7">
        <v>43634</v>
      </c>
      <c r="D9" s="1">
        <v>3.13</v>
      </c>
      <c r="E9" s="1">
        <v>0</v>
      </c>
      <c r="F9" s="1">
        <v>8.3500000000000005E-2</v>
      </c>
      <c r="G9" s="1">
        <v>37.984999999999999</v>
      </c>
      <c r="I9" s="1">
        <v>0.71000000000000085</v>
      </c>
      <c r="J9" s="1">
        <v>503.99999999996226</v>
      </c>
      <c r="K9" s="1">
        <v>0.22600000000000001</v>
      </c>
      <c r="L9" s="1">
        <v>16</v>
      </c>
      <c r="M9" s="1">
        <v>10.1</v>
      </c>
      <c r="N9" s="1">
        <v>101.7</v>
      </c>
      <c r="O9" s="1">
        <v>721</v>
      </c>
      <c r="P9" s="1">
        <v>468</v>
      </c>
      <c r="Q9" s="1">
        <v>8.17</v>
      </c>
    </row>
    <row r="10" spans="1:17" x14ac:dyDescent="0.2">
      <c r="A10" s="1" t="s">
        <v>39</v>
      </c>
      <c r="B10" s="7">
        <v>43614</v>
      </c>
      <c r="L10" s="1">
        <v>15</v>
      </c>
      <c r="M10" s="1">
        <v>9.3800000000000008</v>
      </c>
      <c r="N10" s="1">
        <v>93.1</v>
      </c>
      <c r="O10" s="1">
        <v>350.6</v>
      </c>
      <c r="P10" s="1">
        <v>288.10000000000002</v>
      </c>
      <c r="Q10" s="1">
        <v>7.4</v>
      </c>
    </row>
    <row r="11" spans="1:17" x14ac:dyDescent="0.2">
      <c r="A11" s="1" t="s">
        <v>39</v>
      </c>
      <c r="B11" s="7">
        <v>43679</v>
      </c>
      <c r="D11" s="2">
        <f t="shared" ref="D11:Q11" ca="1" si="1">AVERAGE(D9:D11)</f>
        <v>3.13</v>
      </c>
      <c r="E11" s="2">
        <f t="shared" ca="1" si="1"/>
        <v>0</v>
      </c>
      <c r="F11" s="2">
        <f t="shared" ca="1" si="1"/>
        <v>8.3500000000000005E-2</v>
      </c>
      <c r="G11" s="2">
        <f t="shared" ca="1" si="1"/>
        <v>37.984999999999999</v>
      </c>
      <c r="H11" s="2" t="e">
        <f t="shared" ca="1" si="1"/>
        <v>#DIV/0!</v>
      </c>
      <c r="I11" s="2">
        <f t="shared" ca="1" si="1"/>
        <v>0.71000000000000085</v>
      </c>
      <c r="J11" s="2">
        <f t="shared" ca="1" si="1"/>
        <v>503.99999999996226</v>
      </c>
      <c r="K11" s="2">
        <f t="shared" ca="1" si="1"/>
        <v>0.22600000000000001</v>
      </c>
      <c r="L11" s="2">
        <f t="shared" ca="1" si="1"/>
        <v>15.5</v>
      </c>
      <c r="M11" s="2">
        <f t="shared" ca="1" si="1"/>
        <v>9.74</v>
      </c>
      <c r="N11" s="2">
        <f t="shared" ca="1" si="1"/>
        <v>97.4</v>
      </c>
      <c r="O11" s="2">
        <f t="shared" ca="1" si="1"/>
        <v>535.79999999999995</v>
      </c>
      <c r="P11" s="2">
        <f t="shared" ca="1" si="1"/>
        <v>378.05</v>
      </c>
      <c r="Q11" s="2">
        <f t="shared" ca="1" si="1"/>
        <v>7.7850000000000001</v>
      </c>
    </row>
    <row r="12" spans="1:17" x14ac:dyDescent="0.2">
      <c r="A12" s="1" t="s">
        <v>40</v>
      </c>
      <c r="B12" s="7">
        <v>43634</v>
      </c>
      <c r="D12" s="1">
        <v>3.8704999999999998</v>
      </c>
      <c r="E12" s="1">
        <v>0</v>
      </c>
      <c r="F12" s="1">
        <v>6.4500000000000002E-2</v>
      </c>
      <c r="G12" s="1">
        <v>35.737000000000002</v>
      </c>
      <c r="I12" s="1">
        <v>0.92999999999999972</v>
      </c>
      <c r="J12" s="1">
        <v>516.0000000000764</v>
      </c>
      <c r="K12" s="1">
        <v>0.38700000000000001</v>
      </c>
    </row>
    <row r="13" spans="1:17" x14ac:dyDescent="0.2">
      <c r="A13" s="1" t="s">
        <v>40</v>
      </c>
      <c r="B13" s="7">
        <v>43614</v>
      </c>
      <c r="L13" s="1">
        <v>14.8</v>
      </c>
      <c r="M13" s="1">
        <v>9.2899999999999991</v>
      </c>
      <c r="N13" s="1">
        <v>92</v>
      </c>
      <c r="O13" s="1">
        <v>363</v>
      </c>
      <c r="P13" s="1">
        <v>235</v>
      </c>
      <c r="Q13" s="1">
        <v>7.68</v>
      </c>
    </row>
    <row r="14" spans="1:17" x14ac:dyDescent="0.2">
      <c r="A14" s="1" t="s">
        <v>41</v>
      </c>
      <c r="B14" s="7">
        <v>43634</v>
      </c>
      <c r="D14" s="1">
        <v>4.5265000000000004</v>
      </c>
      <c r="E14" s="1">
        <v>0</v>
      </c>
      <c r="F14" s="1">
        <v>7.3000000000000009E-2</v>
      </c>
      <c r="G14" s="1">
        <v>30.545500000000001</v>
      </c>
      <c r="I14" s="1">
        <v>0.83000000000000007</v>
      </c>
      <c r="J14" s="1">
        <v>540.00000000002046</v>
      </c>
      <c r="K14" s="1">
        <v>0.28100000000000003</v>
      </c>
      <c r="L14" s="1">
        <v>16.100000000000001</v>
      </c>
      <c r="M14" s="1">
        <v>9.89</v>
      </c>
      <c r="N14" s="1">
        <v>100.4</v>
      </c>
      <c r="O14" s="1">
        <v>686</v>
      </c>
      <c r="P14" s="1">
        <v>448</v>
      </c>
      <c r="Q14" s="1">
        <v>8.2100000000000009</v>
      </c>
    </row>
    <row r="15" spans="1:17" x14ac:dyDescent="0.2">
      <c r="A15" s="1" t="s">
        <v>41</v>
      </c>
      <c r="B15" s="7">
        <v>43614</v>
      </c>
      <c r="L15" s="1">
        <v>14.7</v>
      </c>
      <c r="M15" s="1">
        <v>9.32</v>
      </c>
      <c r="N15" s="1">
        <v>92</v>
      </c>
      <c r="O15" s="1">
        <v>349</v>
      </c>
      <c r="P15" s="1">
        <v>227</v>
      </c>
      <c r="Q15" s="1">
        <v>7.66</v>
      </c>
    </row>
    <row r="16" spans="1:17" s="2" customFormat="1" x14ac:dyDescent="0.2">
      <c r="A16" s="2" t="s">
        <v>41</v>
      </c>
      <c r="B16" s="8"/>
      <c r="D16" s="2">
        <f t="shared" ref="D16:Q16" si="2">AVERAGE(D14:D15)</f>
        <v>4.5265000000000004</v>
      </c>
      <c r="E16" s="2">
        <f t="shared" si="2"/>
        <v>0</v>
      </c>
      <c r="F16" s="2">
        <f t="shared" si="2"/>
        <v>7.3000000000000009E-2</v>
      </c>
      <c r="G16" s="2">
        <f t="shared" si="2"/>
        <v>30.545500000000001</v>
      </c>
      <c r="H16" s="2" t="e">
        <f t="shared" si="2"/>
        <v>#DIV/0!</v>
      </c>
      <c r="I16" s="2">
        <f t="shared" si="2"/>
        <v>0.83000000000000007</v>
      </c>
      <c r="J16" s="2">
        <f t="shared" si="2"/>
        <v>540.00000000002046</v>
      </c>
      <c r="K16" s="2">
        <f t="shared" si="2"/>
        <v>0.28100000000000003</v>
      </c>
      <c r="L16" s="2">
        <f t="shared" si="2"/>
        <v>15.4</v>
      </c>
      <c r="M16" s="2">
        <f t="shared" si="2"/>
        <v>9.6050000000000004</v>
      </c>
      <c r="N16" s="2">
        <f t="shared" si="2"/>
        <v>96.2</v>
      </c>
      <c r="O16" s="2">
        <f t="shared" si="2"/>
        <v>517.5</v>
      </c>
      <c r="P16" s="2">
        <f t="shared" si="2"/>
        <v>337.5</v>
      </c>
      <c r="Q16" s="2">
        <f t="shared" si="2"/>
        <v>7.9350000000000005</v>
      </c>
    </row>
    <row r="17" spans="1:17" x14ac:dyDescent="0.2">
      <c r="A17" s="1" t="s">
        <v>50</v>
      </c>
      <c r="B17" s="7">
        <v>43634</v>
      </c>
      <c r="D17" s="1">
        <v>0.79649999999999999</v>
      </c>
      <c r="E17" s="1">
        <v>0</v>
      </c>
      <c r="F17" s="1">
        <v>0.13900000000000001</v>
      </c>
      <c r="G17" s="1">
        <v>80.6815</v>
      </c>
      <c r="I17" s="1">
        <v>1.9399999999999995</v>
      </c>
      <c r="J17" s="1">
        <v>675.99999999998772</v>
      </c>
      <c r="K17" s="1">
        <v>1.4E-2</v>
      </c>
      <c r="L17" s="1">
        <v>16.8</v>
      </c>
      <c r="M17" s="1">
        <v>8.27</v>
      </c>
      <c r="N17" s="1">
        <v>94.2</v>
      </c>
      <c r="O17" s="1">
        <v>915</v>
      </c>
      <c r="P17" s="1">
        <v>598</v>
      </c>
      <c r="Q17" s="1">
        <v>8.25</v>
      </c>
    </row>
    <row r="18" spans="1:17" x14ac:dyDescent="0.2">
      <c r="A18" s="1" t="s">
        <v>50</v>
      </c>
      <c r="B18" s="7">
        <v>43614</v>
      </c>
      <c r="L18" s="1">
        <v>16.5</v>
      </c>
      <c r="M18" s="1">
        <v>8.9499999999999993</v>
      </c>
      <c r="N18" s="1">
        <v>91.7</v>
      </c>
      <c r="O18" s="1">
        <v>472</v>
      </c>
      <c r="P18" s="1">
        <v>306.8</v>
      </c>
      <c r="Q18" s="1">
        <v>7.73</v>
      </c>
    </row>
    <row r="19" spans="1:17" x14ac:dyDescent="0.2">
      <c r="A19" s="1" t="s">
        <v>50</v>
      </c>
      <c r="B19" s="7">
        <v>43683</v>
      </c>
    </row>
    <row r="20" spans="1:17" x14ac:dyDescent="0.2">
      <c r="A20" s="1" t="s">
        <v>51</v>
      </c>
      <c r="B20" s="7">
        <v>43634</v>
      </c>
      <c r="D20" s="1">
        <v>0.38950000000000001</v>
      </c>
      <c r="E20" s="1">
        <v>0</v>
      </c>
      <c r="F20" s="1">
        <v>2.8500000000000001E-2</v>
      </c>
      <c r="G20" s="1">
        <v>51.516999999999996</v>
      </c>
      <c r="I20" s="1">
        <v>0.97000000000000064</v>
      </c>
      <c r="J20" s="1">
        <v>712.00000000004593</v>
      </c>
      <c r="K20" s="1">
        <v>2.1999999999999999E-2</v>
      </c>
      <c r="L20" s="1">
        <v>16</v>
      </c>
      <c r="M20" s="1">
        <v>8.69</v>
      </c>
      <c r="N20" s="1">
        <v>98.2</v>
      </c>
      <c r="O20" s="1">
        <v>985</v>
      </c>
      <c r="P20" s="1">
        <v>643</v>
      </c>
      <c r="Q20" s="1">
        <v>8.15</v>
      </c>
    </row>
    <row r="21" spans="1:17" x14ac:dyDescent="0.2">
      <c r="A21" s="1" t="s">
        <v>51</v>
      </c>
      <c r="B21" s="7">
        <v>43614</v>
      </c>
      <c r="J21"/>
      <c r="L21" s="1">
        <v>15.5</v>
      </c>
      <c r="M21" s="1">
        <v>8.9499999999999993</v>
      </c>
      <c r="N21" s="1">
        <v>89.6</v>
      </c>
      <c r="O21" s="1">
        <v>441</v>
      </c>
      <c r="P21" s="1">
        <v>287</v>
      </c>
      <c r="Q21" s="1">
        <v>7.67</v>
      </c>
    </row>
    <row r="22" spans="1:17" x14ac:dyDescent="0.2">
      <c r="A22" s="1" t="s">
        <v>51</v>
      </c>
      <c r="B22" s="7">
        <v>43684</v>
      </c>
      <c r="J22"/>
    </row>
    <row r="23" spans="1:17" x14ac:dyDescent="0.2">
      <c r="A23" s="1" t="s">
        <v>52</v>
      </c>
      <c r="B23" s="7">
        <v>43634</v>
      </c>
      <c r="D23" s="1">
        <v>0.46650000000000003</v>
      </c>
      <c r="E23" s="1">
        <v>0.2792</v>
      </c>
      <c r="F23" s="1">
        <v>6.3E-2</v>
      </c>
      <c r="G23" s="1">
        <v>57.4</v>
      </c>
      <c r="I23" s="1">
        <v>0.98000000000000043</v>
      </c>
      <c r="J23">
        <v>824.00000000006912</v>
      </c>
      <c r="K23" s="1">
        <v>0.121</v>
      </c>
      <c r="L23" s="1">
        <v>16.100000000000001</v>
      </c>
      <c r="M23" s="1">
        <v>8.7100000000000009</v>
      </c>
      <c r="N23" s="1">
        <v>98.7</v>
      </c>
      <c r="O23" s="1">
        <v>990</v>
      </c>
      <c r="P23" s="1">
        <v>643</v>
      </c>
      <c r="Q23" s="1">
        <v>8.25</v>
      </c>
    </row>
    <row r="24" spans="1:17" x14ac:dyDescent="0.2">
      <c r="A24" s="1" t="s">
        <v>52</v>
      </c>
      <c r="B24" s="7">
        <v>43614</v>
      </c>
      <c r="J24"/>
      <c r="L24" s="1">
        <v>15.7</v>
      </c>
      <c r="M24" s="1">
        <v>8.77</v>
      </c>
      <c r="N24" s="1">
        <v>88.5</v>
      </c>
      <c r="O24" s="1">
        <v>448.5</v>
      </c>
      <c r="P24" s="1">
        <v>291.8</v>
      </c>
      <c r="Q24" s="1">
        <v>7.65</v>
      </c>
    </row>
    <row r="25" spans="1:17" x14ac:dyDescent="0.2">
      <c r="A25" s="1" t="s">
        <v>52</v>
      </c>
      <c r="B25" s="7">
        <v>43685</v>
      </c>
    </row>
    <row r="26" spans="1:17" x14ac:dyDescent="0.2">
      <c r="A26" s="1" t="s">
        <v>53</v>
      </c>
      <c r="B26" s="7">
        <v>43634</v>
      </c>
      <c r="D26" s="1">
        <v>0.34299999999999997</v>
      </c>
      <c r="E26" s="1">
        <v>0</v>
      </c>
      <c r="F26" s="1">
        <v>7.7499999999999999E-2</v>
      </c>
      <c r="G26" s="1">
        <v>15.177499999999998</v>
      </c>
      <c r="I26" s="1">
        <v>0.26999999999999957</v>
      </c>
      <c r="J26" s="1">
        <v>124</v>
      </c>
      <c r="K26" s="1">
        <v>3.5999999999999997E-2</v>
      </c>
      <c r="L26" s="1">
        <v>20.399999999999999</v>
      </c>
      <c r="M26" s="1">
        <v>8.61</v>
      </c>
      <c r="N26" s="1">
        <v>94.9</v>
      </c>
      <c r="O26" s="1">
        <v>506</v>
      </c>
      <c r="P26" s="1">
        <v>329</v>
      </c>
      <c r="Q26" s="1">
        <v>8.17</v>
      </c>
    </row>
    <row r="27" spans="1:17" x14ac:dyDescent="0.2">
      <c r="A27" s="1" t="s">
        <v>53</v>
      </c>
      <c r="B27" s="7">
        <v>43614</v>
      </c>
      <c r="L27" s="1">
        <v>16.3</v>
      </c>
      <c r="M27" s="1">
        <v>8.58</v>
      </c>
      <c r="N27" s="1">
        <v>87.8</v>
      </c>
      <c r="O27" s="1">
        <v>318</v>
      </c>
      <c r="P27" s="1">
        <v>207</v>
      </c>
      <c r="Q27" s="1">
        <v>7.83</v>
      </c>
    </row>
    <row r="28" spans="1:17" x14ac:dyDescent="0.2">
      <c r="A28" s="1" t="s">
        <v>46</v>
      </c>
      <c r="B28" s="7">
        <v>43634</v>
      </c>
      <c r="D28" s="1">
        <v>0.92149999999999999</v>
      </c>
      <c r="E28" s="1">
        <v>0</v>
      </c>
      <c r="F28" s="1">
        <v>6.8000000000000005E-2</v>
      </c>
      <c r="G28" s="1">
        <v>28.197000000000003</v>
      </c>
      <c r="I28" s="1">
        <v>1.1600000000000001</v>
      </c>
      <c r="J28" s="1">
        <v>343.99999999990882</v>
      </c>
      <c r="K28" s="1">
        <v>5.0999999999999997E-2</v>
      </c>
    </row>
    <row r="29" spans="1:17" x14ac:dyDescent="0.2">
      <c r="A29" s="1" t="s">
        <v>46</v>
      </c>
      <c r="B29" s="7">
        <v>43614</v>
      </c>
      <c r="L29" s="1">
        <v>15.8</v>
      </c>
      <c r="M29" s="1">
        <v>9.27</v>
      </c>
      <c r="N29" s="1">
        <v>93.7</v>
      </c>
      <c r="O29" s="1">
        <v>455</v>
      </c>
      <c r="P29" s="1">
        <v>292.5</v>
      </c>
      <c r="Q29" s="1">
        <v>7.51</v>
      </c>
    </row>
    <row r="30" spans="1:17" x14ac:dyDescent="0.2">
      <c r="A30" s="1" t="s">
        <v>47</v>
      </c>
      <c r="B30" s="7">
        <v>43634</v>
      </c>
      <c r="D30" s="1">
        <v>0.98449999999999993</v>
      </c>
      <c r="E30" s="1">
        <v>0</v>
      </c>
      <c r="F30" s="1">
        <v>7.0500000000000007E-2</v>
      </c>
      <c r="G30" s="1">
        <v>22.101500000000001</v>
      </c>
      <c r="I30" s="1">
        <v>1.3599999999999994</v>
      </c>
      <c r="J30" s="1">
        <v>331.99999999993679</v>
      </c>
      <c r="K30" s="1">
        <v>5.0999999999999997E-2</v>
      </c>
      <c r="L30" s="1">
        <v>16</v>
      </c>
      <c r="M30" s="1">
        <v>10.01</v>
      </c>
      <c r="N30" s="1">
        <v>101.4</v>
      </c>
      <c r="O30" s="1">
        <v>706</v>
      </c>
      <c r="P30" s="1">
        <v>461</v>
      </c>
      <c r="Q30" s="1">
        <v>8.15</v>
      </c>
    </row>
    <row r="31" spans="1:17" x14ac:dyDescent="0.2">
      <c r="A31" s="1" t="s">
        <v>47</v>
      </c>
      <c r="B31" s="7">
        <v>43614</v>
      </c>
      <c r="L31" s="1">
        <v>16</v>
      </c>
      <c r="M31" s="1">
        <v>8.92</v>
      </c>
      <c r="N31" s="1">
        <v>90.9</v>
      </c>
      <c r="O31" s="1">
        <v>349.5</v>
      </c>
      <c r="P31" s="1">
        <v>229.45</v>
      </c>
      <c r="Q31" s="1">
        <v>7.76</v>
      </c>
    </row>
    <row r="32" spans="1:17" x14ac:dyDescent="0.2">
      <c r="A32" s="1" t="s">
        <v>48</v>
      </c>
      <c r="B32" s="7">
        <v>43634</v>
      </c>
      <c r="D32" s="1">
        <v>0.95750000000000002</v>
      </c>
      <c r="E32" s="1">
        <v>0</v>
      </c>
      <c r="F32" s="1">
        <v>0.2155</v>
      </c>
      <c r="G32" s="1">
        <v>18.383499999999998</v>
      </c>
      <c r="I32" s="1">
        <v>1.1100000000000012</v>
      </c>
      <c r="J32" s="1">
        <v>515.99999999993429</v>
      </c>
      <c r="K32" s="1">
        <v>3.5999999999999997E-2</v>
      </c>
      <c r="L32" s="1">
        <v>15.2</v>
      </c>
      <c r="M32" s="1">
        <v>9.4499999999999993</v>
      </c>
      <c r="N32" s="1">
        <v>93.3</v>
      </c>
      <c r="O32" s="1">
        <v>753</v>
      </c>
      <c r="P32" s="1">
        <v>487</v>
      </c>
      <c r="Q32" s="1">
        <v>7.81</v>
      </c>
    </row>
    <row r="33" spans="1:17" x14ac:dyDescent="0.2">
      <c r="A33" s="1" t="s">
        <v>48</v>
      </c>
      <c r="B33" s="7">
        <v>43614</v>
      </c>
      <c r="L33" s="1">
        <v>14.2</v>
      </c>
      <c r="M33" s="1">
        <v>8.7100000000000009</v>
      </c>
      <c r="N33" s="1">
        <v>86.1</v>
      </c>
      <c r="O33" s="1">
        <v>542</v>
      </c>
      <c r="P33" s="1">
        <v>352</v>
      </c>
      <c r="Q33" s="1">
        <v>7.65</v>
      </c>
    </row>
    <row r="34" spans="1:17" x14ac:dyDescent="0.2">
      <c r="A34" s="1" t="s">
        <v>49</v>
      </c>
      <c r="B34" s="7">
        <v>43634</v>
      </c>
      <c r="D34" s="1">
        <v>0.47399999999999998</v>
      </c>
      <c r="E34" s="1">
        <v>0</v>
      </c>
      <c r="F34" s="1">
        <v>4.4999999999999998E-2</v>
      </c>
      <c r="G34" s="1">
        <v>57.215000000000003</v>
      </c>
      <c r="I34" s="1">
        <v>0.71999999999999886</v>
      </c>
      <c r="J34" s="1">
        <v>816.00000000008777</v>
      </c>
      <c r="K34" s="1">
        <v>1.6E-2</v>
      </c>
      <c r="L34" s="1">
        <v>17.100000000000001</v>
      </c>
      <c r="M34" s="1">
        <v>9.9</v>
      </c>
      <c r="N34" s="1">
        <v>102.2</v>
      </c>
      <c r="O34" s="1">
        <v>937</v>
      </c>
      <c r="P34" s="1">
        <v>604.5</v>
      </c>
      <c r="Q34" s="1">
        <v>8.17</v>
      </c>
    </row>
    <row r="35" spans="1:17" x14ac:dyDescent="0.2">
      <c r="A35" s="1" t="s">
        <v>49</v>
      </c>
      <c r="B35" s="7">
        <v>43614</v>
      </c>
      <c r="L35" s="1">
        <v>15.7</v>
      </c>
      <c r="M35" s="1">
        <v>8.9600000000000009</v>
      </c>
      <c r="N35" s="1">
        <v>90.8</v>
      </c>
      <c r="O35" s="1">
        <v>444</v>
      </c>
      <c r="P35" s="1">
        <v>288</v>
      </c>
      <c r="Q35" s="1">
        <v>7.6</v>
      </c>
    </row>
    <row r="36" spans="1:17" x14ac:dyDescent="0.2">
      <c r="A36" s="1" t="s">
        <v>49</v>
      </c>
      <c r="B36" s="7">
        <v>43682</v>
      </c>
    </row>
    <row r="37" spans="1:17" x14ac:dyDescent="0.2">
      <c r="A37" s="1" t="s">
        <v>78</v>
      </c>
      <c r="B37" s="7">
        <v>43614</v>
      </c>
      <c r="L37" s="1">
        <v>16.100000000000001</v>
      </c>
      <c r="M37" s="1">
        <v>8.89</v>
      </c>
      <c r="N37" s="1">
        <v>90.5</v>
      </c>
      <c r="O37" s="1">
        <v>534</v>
      </c>
      <c r="P37" s="1">
        <v>347</v>
      </c>
      <c r="Q37" s="1">
        <v>7.95</v>
      </c>
    </row>
    <row r="38" spans="1:17" x14ac:dyDescent="0.2">
      <c r="A38" s="1" t="s">
        <v>78</v>
      </c>
      <c r="B38" s="7">
        <v>43674</v>
      </c>
    </row>
    <row r="39" spans="1:17" x14ac:dyDescent="0.2">
      <c r="A39" s="1" t="s">
        <v>64</v>
      </c>
      <c r="B39" s="7">
        <v>43640</v>
      </c>
      <c r="D39" s="1">
        <v>1.18</v>
      </c>
      <c r="E39" s="1">
        <v>2.2005499999999998</v>
      </c>
      <c r="F39" s="1">
        <v>0.153</v>
      </c>
      <c r="G39" s="1">
        <v>56.631500000000003</v>
      </c>
      <c r="H39" s="1">
        <v>46.614000000000004</v>
      </c>
      <c r="J39" s="1">
        <v>40</v>
      </c>
      <c r="K39" s="1">
        <v>0.12687499999999999</v>
      </c>
      <c r="L39" s="1">
        <v>18.600000000000001</v>
      </c>
      <c r="M39" s="1">
        <v>8.2100000000000009</v>
      </c>
      <c r="N39" s="1">
        <v>90.9</v>
      </c>
      <c r="O39" s="1">
        <v>701</v>
      </c>
      <c r="P39" s="1">
        <v>456</v>
      </c>
      <c r="Q39" s="1">
        <v>7.96</v>
      </c>
    </row>
    <row r="40" spans="1:17" x14ac:dyDescent="0.2">
      <c r="A40" s="1" t="s">
        <v>64</v>
      </c>
      <c r="B40" s="7">
        <v>43614</v>
      </c>
      <c r="L40" s="1">
        <v>18</v>
      </c>
      <c r="M40" s="1">
        <v>8.4600000000000009</v>
      </c>
      <c r="N40" s="1">
        <v>89.6</v>
      </c>
      <c r="O40" s="1">
        <v>450</v>
      </c>
      <c r="P40" s="1">
        <v>289</v>
      </c>
      <c r="Q40" s="1">
        <v>7.63</v>
      </c>
    </row>
    <row r="41" spans="1:17" ht="16" x14ac:dyDescent="0.2">
      <c r="A41" s="1" t="s">
        <v>73</v>
      </c>
      <c r="B41" s="7">
        <v>43640</v>
      </c>
      <c r="D41" s="1">
        <v>0.97799999999999998</v>
      </c>
      <c r="E41" s="1">
        <v>0.31490000000000001</v>
      </c>
      <c r="F41" s="1">
        <v>0.1245</v>
      </c>
      <c r="G41" s="1">
        <v>57.456999999999994</v>
      </c>
      <c r="H41" s="1">
        <v>44.572000000000003</v>
      </c>
      <c r="J41" s="1">
        <v>240</v>
      </c>
      <c r="K41" s="4">
        <v>6.0060000000000002E-2</v>
      </c>
      <c r="L41" s="1">
        <v>18</v>
      </c>
      <c r="M41" s="1">
        <v>8.2899999999999991</v>
      </c>
      <c r="N41" s="1">
        <v>87.3</v>
      </c>
      <c r="O41" s="1">
        <v>453</v>
      </c>
      <c r="P41" s="1">
        <v>294</v>
      </c>
      <c r="Q41" s="1">
        <v>7.73</v>
      </c>
    </row>
    <row r="42" spans="1:17" x14ac:dyDescent="0.2">
      <c r="A42" s="1" t="s">
        <v>73</v>
      </c>
      <c r="B42" s="7">
        <v>43614</v>
      </c>
      <c r="L42" s="1">
        <v>18</v>
      </c>
      <c r="M42" s="1">
        <v>8.2899999999999991</v>
      </c>
      <c r="N42" s="1">
        <v>87.3</v>
      </c>
      <c r="O42" s="1">
        <v>453</v>
      </c>
      <c r="P42" s="1">
        <v>294</v>
      </c>
      <c r="Q42" s="1">
        <v>7.73</v>
      </c>
    </row>
    <row r="43" spans="1:17" x14ac:dyDescent="0.2">
      <c r="A43" s="1" t="s">
        <v>73</v>
      </c>
      <c r="B43" s="7">
        <v>43675</v>
      </c>
    </row>
    <row r="44" spans="1:17" x14ac:dyDescent="0.2">
      <c r="A44" s="1" t="s">
        <v>65</v>
      </c>
      <c r="B44" s="7">
        <v>43640</v>
      </c>
      <c r="D44" s="1">
        <v>1.1625000000000001</v>
      </c>
      <c r="E44" s="1">
        <v>0</v>
      </c>
      <c r="F44" s="1">
        <v>0.19350000000000001</v>
      </c>
      <c r="G44" s="1">
        <v>54.25</v>
      </c>
      <c r="H44" s="1">
        <v>50.3035</v>
      </c>
      <c r="J44" s="1">
        <v>200.00000000010232</v>
      </c>
      <c r="K44" s="1">
        <v>3.0420000000000006E-2</v>
      </c>
      <c r="L44" s="1">
        <v>18.399999999999999</v>
      </c>
      <c r="M44" s="1">
        <v>8.4499999999999993</v>
      </c>
      <c r="N44" s="1">
        <v>93.2</v>
      </c>
      <c r="O44" s="1">
        <v>722</v>
      </c>
      <c r="P44" s="1">
        <v>469</v>
      </c>
      <c r="Q44" s="1">
        <v>8.02</v>
      </c>
    </row>
    <row r="45" spans="1:17" x14ac:dyDescent="0.2">
      <c r="A45" s="1" t="s">
        <v>65</v>
      </c>
      <c r="B45" s="7">
        <v>43614</v>
      </c>
      <c r="L45" s="1">
        <v>18</v>
      </c>
      <c r="M45" s="1">
        <v>8.2899999999999991</v>
      </c>
      <c r="N45" s="1">
        <v>87.3</v>
      </c>
      <c r="O45" s="1">
        <v>453</v>
      </c>
      <c r="P45" s="1">
        <v>294</v>
      </c>
      <c r="Q45" s="1">
        <v>7.73</v>
      </c>
    </row>
    <row r="46" spans="1:17" x14ac:dyDescent="0.2">
      <c r="A46" s="1" t="s">
        <v>66</v>
      </c>
      <c r="B46" s="7">
        <v>43640</v>
      </c>
      <c r="D46" s="1">
        <v>1.613</v>
      </c>
      <c r="E46" s="1">
        <v>0</v>
      </c>
      <c r="F46" s="1">
        <v>0.183</v>
      </c>
      <c r="G46" s="1">
        <v>81.103000000000009</v>
      </c>
      <c r="H46" s="1">
        <v>57.883499999999998</v>
      </c>
      <c r="J46" s="1">
        <v>39.999999999906777</v>
      </c>
      <c r="K46" s="1">
        <v>4.6200000000000008E-3</v>
      </c>
      <c r="L46" s="1">
        <v>18.8</v>
      </c>
      <c r="M46" s="1">
        <v>8.57</v>
      </c>
      <c r="N46" s="1">
        <v>95.3</v>
      </c>
      <c r="O46" s="1">
        <v>854</v>
      </c>
      <c r="P46" s="1">
        <v>555</v>
      </c>
      <c r="Q46" s="1">
        <v>8.1</v>
      </c>
    </row>
    <row r="47" spans="1:17" x14ac:dyDescent="0.2">
      <c r="A47" s="1" t="s">
        <v>66</v>
      </c>
      <c r="B47" s="7">
        <v>43614</v>
      </c>
      <c r="C47" s="1" t="s">
        <v>36</v>
      </c>
    </row>
    <row r="48" spans="1:17" x14ac:dyDescent="0.2">
      <c r="A48" s="1" t="s">
        <v>66</v>
      </c>
      <c r="B48" s="7">
        <v>43676</v>
      </c>
    </row>
    <row r="49" spans="1:17" x14ac:dyDescent="0.2">
      <c r="A49" s="1" t="s">
        <v>67</v>
      </c>
      <c r="B49" s="7">
        <v>43640</v>
      </c>
      <c r="D49" s="1">
        <v>1.5455000000000001</v>
      </c>
      <c r="E49" s="1">
        <v>0</v>
      </c>
      <c r="F49" s="1">
        <v>0.11550000000000001</v>
      </c>
      <c r="G49" s="1">
        <v>25.066000000000003</v>
      </c>
      <c r="H49" s="1">
        <v>47.666499999999999</v>
      </c>
      <c r="J49" s="1">
        <v>160.00000000005343</v>
      </c>
      <c r="K49" s="1">
        <v>9.1850000000000005E-3</v>
      </c>
      <c r="L49" s="1">
        <v>17.3</v>
      </c>
      <c r="M49" s="1">
        <v>8.44</v>
      </c>
      <c r="N49" s="1">
        <v>91.1</v>
      </c>
      <c r="O49" s="1">
        <v>628</v>
      </c>
      <c r="P49" s="1">
        <v>408</v>
      </c>
      <c r="Q49" s="1">
        <v>7.9</v>
      </c>
    </row>
    <row r="50" spans="1:17" x14ac:dyDescent="0.2">
      <c r="A50" s="1" t="s">
        <v>67</v>
      </c>
      <c r="B50" s="7">
        <v>43614</v>
      </c>
      <c r="L50" s="1">
        <v>17.100000000000001</v>
      </c>
      <c r="M50" s="1">
        <v>8.74</v>
      </c>
      <c r="N50" s="1">
        <v>91.3</v>
      </c>
      <c r="O50" s="1">
        <v>335</v>
      </c>
      <c r="P50" s="1">
        <v>217.7</v>
      </c>
      <c r="Q50" s="1">
        <v>7.79</v>
      </c>
    </row>
    <row r="51" spans="1:17" x14ac:dyDescent="0.2">
      <c r="A51" s="1" t="s">
        <v>67</v>
      </c>
      <c r="B51" s="7">
        <v>43677</v>
      </c>
    </row>
    <row r="52" spans="1:17" x14ac:dyDescent="0.2">
      <c r="A52" s="1" t="s">
        <v>68</v>
      </c>
      <c r="B52" s="7">
        <v>43640</v>
      </c>
      <c r="D52" s="1">
        <v>1.8595000000000002</v>
      </c>
      <c r="E52" s="1">
        <v>0</v>
      </c>
      <c r="F52" s="1">
        <v>6.1499999999999999E-2</v>
      </c>
      <c r="G52" s="1">
        <v>88.742500000000007</v>
      </c>
      <c r="H52" s="1">
        <v>37.994999999999997</v>
      </c>
      <c r="J52" s="1">
        <v>79.999999999813554</v>
      </c>
      <c r="K52" s="5">
        <v>1.4110000000000001E-2</v>
      </c>
      <c r="L52" s="1">
        <v>22.5</v>
      </c>
      <c r="M52" s="1">
        <v>7.56</v>
      </c>
      <c r="N52" s="1">
        <v>89.3</v>
      </c>
      <c r="O52" s="1">
        <v>581</v>
      </c>
      <c r="P52" s="1">
        <v>377</v>
      </c>
      <c r="Q52" s="1">
        <v>7.88</v>
      </c>
    </row>
    <row r="53" spans="1:17" x14ac:dyDescent="0.2">
      <c r="A53" s="1" t="s">
        <v>68</v>
      </c>
      <c r="B53" s="7">
        <v>43614</v>
      </c>
      <c r="L53" s="1">
        <v>18.7</v>
      </c>
      <c r="M53" s="1">
        <v>7.9</v>
      </c>
      <c r="N53" s="1">
        <v>85</v>
      </c>
      <c r="O53" s="1">
        <v>496</v>
      </c>
      <c r="P53" s="1">
        <v>322</v>
      </c>
      <c r="Q53" s="1">
        <v>7.68</v>
      </c>
    </row>
    <row r="54" spans="1:17" x14ac:dyDescent="0.2">
      <c r="A54" s="1" t="s">
        <v>61</v>
      </c>
      <c r="B54" s="7">
        <v>43640</v>
      </c>
      <c r="D54" s="1">
        <v>4.3754999999999997</v>
      </c>
      <c r="E54" s="1">
        <v>0</v>
      </c>
      <c r="F54" s="1">
        <v>0.16950000000000001</v>
      </c>
      <c r="G54" s="1">
        <v>27.084</v>
      </c>
      <c r="H54" s="1">
        <v>88.188500000000005</v>
      </c>
      <c r="J54" s="1">
        <v>40</v>
      </c>
      <c r="K54" s="1">
        <v>9.0600000000000014E-2</v>
      </c>
      <c r="L54" s="1">
        <v>18.100000000000001</v>
      </c>
      <c r="M54" s="1">
        <v>10.94</v>
      </c>
      <c r="N54" s="1">
        <v>119.5</v>
      </c>
      <c r="O54" s="1">
        <v>714</v>
      </c>
      <c r="P54" s="1">
        <v>464</v>
      </c>
      <c r="Q54" s="1">
        <v>9.24</v>
      </c>
    </row>
    <row r="55" spans="1:17" x14ac:dyDescent="0.2">
      <c r="A55" s="1" t="s">
        <v>61</v>
      </c>
      <c r="B55" s="7">
        <v>43614</v>
      </c>
      <c r="L55" s="1">
        <v>15.5</v>
      </c>
      <c r="M55" s="1">
        <v>9.6300000000000008</v>
      </c>
      <c r="N55" s="1">
        <v>97.3</v>
      </c>
      <c r="O55" s="1">
        <v>463</v>
      </c>
      <c r="P55" s="1">
        <v>302</v>
      </c>
      <c r="Q55" s="1">
        <v>7.9</v>
      </c>
    </row>
    <row r="56" spans="1:17" x14ac:dyDescent="0.2">
      <c r="A56" s="1" t="s">
        <v>61</v>
      </c>
      <c r="B56" s="7">
        <v>43670</v>
      </c>
    </row>
    <row r="57" spans="1:17" x14ac:dyDescent="0.2">
      <c r="A57" s="1" t="s">
        <v>75</v>
      </c>
      <c r="B57" s="7">
        <v>43640</v>
      </c>
      <c r="D57" s="1">
        <v>4.3600000000000003</v>
      </c>
      <c r="E57" s="1">
        <v>0</v>
      </c>
      <c r="F57" s="1">
        <v>0.122</v>
      </c>
      <c r="G57" s="1">
        <v>28.9465</v>
      </c>
      <c r="H57" s="1">
        <v>82.646000000000001</v>
      </c>
      <c r="J57" s="1">
        <v>40</v>
      </c>
      <c r="K57" s="1">
        <v>0.10708000000000001</v>
      </c>
      <c r="L57" s="1">
        <v>17.7</v>
      </c>
      <c r="M57" s="1">
        <v>10.7</v>
      </c>
      <c r="N57" s="1">
        <v>116</v>
      </c>
      <c r="O57" s="1">
        <v>704</v>
      </c>
      <c r="P57" s="1">
        <v>458</v>
      </c>
      <c r="Q57" s="1">
        <v>8.14</v>
      </c>
    </row>
    <row r="58" spans="1:17" x14ac:dyDescent="0.2">
      <c r="A58" s="1" t="s">
        <v>75</v>
      </c>
      <c r="B58" s="7">
        <v>43614</v>
      </c>
      <c r="L58" s="1">
        <v>15.5</v>
      </c>
      <c r="M58" s="1">
        <v>9.6300000000000008</v>
      </c>
      <c r="N58" s="1">
        <v>97.3</v>
      </c>
      <c r="O58" s="1">
        <v>463</v>
      </c>
      <c r="P58" s="1">
        <v>302</v>
      </c>
      <c r="Q58" s="1">
        <v>7.9</v>
      </c>
    </row>
    <row r="59" spans="1:17" x14ac:dyDescent="0.2">
      <c r="A59" s="1" t="s">
        <v>75</v>
      </c>
      <c r="B59" s="7">
        <v>43635</v>
      </c>
      <c r="C59" s="1" t="s">
        <v>87</v>
      </c>
      <c r="L59" s="1">
        <v>17.7</v>
      </c>
      <c r="M59" s="1">
        <v>9.1999999999999993</v>
      </c>
      <c r="N59" s="1">
        <v>97.4</v>
      </c>
      <c r="O59" s="1">
        <v>695</v>
      </c>
      <c r="P59" s="1">
        <v>455</v>
      </c>
      <c r="Q59" s="1">
        <v>8.1199999999999992</v>
      </c>
    </row>
    <row r="60" spans="1:17" x14ac:dyDescent="0.2">
      <c r="A60" s="1" t="s">
        <v>69</v>
      </c>
      <c r="B60" s="7">
        <v>43640</v>
      </c>
      <c r="D60" s="1">
        <v>5.9215</v>
      </c>
      <c r="E60" s="1">
        <v>0</v>
      </c>
      <c r="F60" s="1">
        <v>0.1305</v>
      </c>
      <c r="G60" s="1">
        <v>36.052</v>
      </c>
      <c r="H60" s="1">
        <v>59.253999999999998</v>
      </c>
      <c r="J60" s="1">
        <v>360</v>
      </c>
      <c r="K60" s="1">
        <v>4.4320000000000005E-2</v>
      </c>
      <c r="L60" s="1">
        <v>17.100000000000001</v>
      </c>
      <c r="M60" s="1">
        <v>10.36</v>
      </c>
      <c r="N60" s="1">
        <v>111.2</v>
      </c>
      <c r="O60" s="1">
        <v>683</v>
      </c>
      <c r="P60" s="1">
        <v>444</v>
      </c>
      <c r="Q60" s="1">
        <v>8.08</v>
      </c>
    </row>
    <row r="61" spans="1:17" x14ac:dyDescent="0.2">
      <c r="A61" s="1" t="s">
        <v>69</v>
      </c>
      <c r="B61" s="7">
        <v>43614</v>
      </c>
      <c r="L61" s="1">
        <v>16.100000000000001</v>
      </c>
      <c r="M61" s="1">
        <v>9.15</v>
      </c>
      <c r="N61" s="1">
        <v>93.6</v>
      </c>
      <c r="O61" s="1">
        <v>437</v>
      </c>
      <c r="P61" s="1">
        <v>284</v>
      </c>
      <c r="Q61" s="1">
        <v>7.75</v>
      </c>
    </row>
    <row r="62" spans="1:17" x14ac:dyDescent="0.2">
      <c r="A62" s="1" t="s">
        <v>69</v>
      </c>
      <c r="B62" s="7">
        <v>43635</v>
      </c>
      <c r="C62" s="1" t="s">
        <v>87</v>
      </c>
      <c r="L62" s="1">
        <v>18.7</v>
      </c>
      <c r="M62" s="1">
        <v>9.07</v>
      </c>
      <c r="N62" s="1">
        <v>97.8</v>
      </c>
      <c r="O62" s="1">
        <v>678</v>
      </c>
      <c r="P62" s="1">
        <v>442</v>
      </c>
      <c r="Q62" s="1">
        <v>8.08</v>
      </c>
    </row>
    <row r="63" spans="1:17" x14ac:dyDescent="0.2">
      <c r="A63" s="1" t="s">
        <v>69</v>
      </c>
      <c r="B63" s="7">
        <v>43672</v>
      </c>
    </row>
    <row r="64" spans="1:17" x14ac:dyDescent="0.2">
      <c r="A64" s="1" t="s">
        <v>70</v>
      </c>
      <c r="B64" s="7">
        <v>43640</v>
      </c>
      <c r="C64" s="1" t="s">
        <v>80</v>
      </c>
      <c r="D64" s="1">
        <v>8.9344999999999999</v>
      </c>
      <c r="E64" s="1">
        <v>0</v>
      </c>
      <c r="F64" s="1">
        <v>0.1145</v>
      </c>
      <c r="G64" s="1">
        <v>38.215000000000003</v>
      </c>
      <c r="H64" s="1">
        <v>56.999499999999998</v>
      </c>
      <c r="J64" s="1">
        <v>120</v>
      </c>
      <c r="L64" s="1">
        <v>16.7</v>
      </c>
      <c r="M64" s="1">
        <v>10.23</v>
      </c>
      <c r="N64" s="1">
        <v>106.5</v>
      </c>
      <c r="O64" s="1">
        <v>738</v>
      </c>
      <c r="P64" s="1">
        <v>481</v>
      </c>
      <c r="Q64" s="1">
        <v>8.1300000000000008</v>
      </c>
    </row>
    <row r="65" spans="1:17" x14ac:dyDescent="0.2">
      <c r="A65" s="1" t="s">
        <v>70</v>
      </c>
      <c r="B65" s="7">
        <v>43614</v>
      </c>
      <c r="L65" s="1">
        <v>15.6</v>
      </c>
      <c r="M65" s="1">
        <v>9.2200000000000006</v>
      </c>
      <c r="N65" s="1">
        <v>93.4</v>
      </c>
      <c r="O65" s="1">
        <v>473</v>
      </c>
      <c r="P65" s="1">
        <v>307.8</v>
      </c>
      <c r="Q65" s="1">
        <v>7.75</v>
      </c>
    </row>
    <row r="66" spans="1:17" x14ac:dyDescent="0.2">
      <c r="A66" s="1" t="s">
        <v>70</v>
      </c>
      <c r="B66" s="7">
        <v>43635</v>
      </c>
      <c r="C66" s="1" t="s">
        <v>87</v>
      </c>
      <c r="L66" s="1">
        <v>16.7</v>
      </c>
      <c r="M66" s="1">
        <v>10.23</v>
      </c>
      <c r="N66" s="1">
        <v>106.5</v>
      </c>
      <c r="O66" s="1">
        <v>738</v>
      </c>
      <c r="P66" s="1">
        <v>481</v>
      </c>
      <c r="Q66" s="1">
        <v>8.1300000000000008</v>
      </c>
    </row>
    <row r="67" spans="1:17" x14ac:dyDescent="0.2">
      <c r="A67" s="1" t="s">
        <v>71</v>
      </c>
      <c r="B67" s="7">
        <v>43640</v>
      </c>
      <c r="D67" s="1">
        <v>9.213000000000001</v>
      </c>
      <c r="E67" s="1">
        <v>0</v>
      </c>
      <c r="F67" s="1">
        <v>0.1285</v>
      </c>
      <c r="G67" s="1">
        <v>47.610500000000002</v>
      </c>
      <c r="H67" s="1">
        <v>50.557500000000005</v>
      </c>
      <c r="J67" s="1">
        <v>280</v>
      </c>
      <c r="K67" s="1">
        <v>3.5624999999999997E-2</v>
      </c>
      <c r="L67" s="1">
        <v>16.600000000000001</v>
      </c>
      <c r="M67" s="1">
        <v>10.53</v>
      </c>
      <c r="N67" s="1">
        <v>112.4</v>
      </c>
      <c r="O67" s="1">
        <v>734</v>
      </c>
      <c r="P67" s="1">
        <v>477</v>
      </c>
      <c r="Q67" s="1">
        <v>7.87</v>
      </c>
    </row>
    <row r="68" spans="1:17" x14ac:dyDescent="0.2">
      <c r="A68" s="1" t="s">
        <v>71</v>
      </c>
      <c r="B68" s="7">
        <v>43614</v>
      </c>
      <c r="L68" s="1">
        <v>16.3</v>
      </c>
      <c r="M68" s="1">
        <v>8.73</v>
      </c>
      <c r="N68" s="1">
        <v>89.8</v>
      </c>
      <c r="O68" s="1">
        <v>501</v>
      </c>
      <c r="P68" s="1">
        <v>325</v>
      </c>
      <c r="Q68" s="1">
        <v>7.35</v>
      </c>
    </row>
    <row r="69" spans="1:17" x14ac:dyDescent="0.2">
      <c r="A69" s="1" t="s">
        <v>71</v>
      </c>
      <c r="B69" s="7">
        <v>43635</v>
      </c>
      <c r="C69" s="1" t="s">
        <v>87</v>
      </c>
      <c r="L69" s="1">
        <v>16.600000000000001</v>
      </c>
      <c r="M69" s="1">
        <v>10.53</v>
      </c>
      <c r="N69" s="1">
        <v>112.4</v>
      </c>
      <c r="O69" s="1">
        <v>734</v>
      </c>
      <c r="P69" s="1">
        <v>477</v>
      </c>
      <c r="Q69" s="1">
        <v>7.87</v>
      </c>
    </row>
    <row r="70" spans="1:17" x14ac:dyDescent="0.2">
      <c r="A70" s="1" t="s">
        <v>63</v>
      </c>
      <c r="B70" s="7">
        <v>43640</v>
      </c>
      <c r="D70" s="1">
        <v>0.46150000000000002</v>
      </c>
      <c r="E70" s="1">
        <v>0</v>
      </c>
      <c r="F70" s="1">
        <v>5.6500000000000002E-2</v>
      </c>
      <c r="G70" s="1">
        <v>13.920500000000001</v>
      </c>
      <c r="H70" s="1">
        <v>149.11750000000001</v>
      </c>
      <c r="J70" s="1">
        <v>200</v>
      </c>
      <c r="K70" s="1">
        <v>1.59375E-2</v>
      </c>
      <c r="L70" s="1">
        <v>16.899999999999999</v>
      </c>
      <c r="M70" s="1">
        <v>10.71</v>
      </c>
      <c r="N70" s="1">
        <v>114.2</v>
      </c>
      <c r="O70" s="1">
        <v>950</v>
      </c>
      <c r="P70" s="1">
        <v>628</v>
      </c>
      <c r="Q70" s="1">
        <v>7.58</v>
      </c>
    </row>
    <row r="71" spans="1:17" x14ac:dyDescent="0.2">
      <c r="A71" s="1" t="s">
        <v>63</v>
      </c>
      <c r="B71" s="7">
        <v>43614</v>
      </c>
      <c r="L71" s="1">
        <v>16.5</v>
      </c>
      <c r="M71" s="1">
        <v>9.1199999999999992</v>
      </c>
      <c r="N71" s="1">
        <v>94.7</v>
      </c>
      <c r="O71" s="1">
        <v>526</v>
      </c>
      <c r="P71" s="1">
        <v>342</v>
      </c>
      <c r="Q71" s="1">
        <v>7.63</v>
      </c>
    </row>
    <row r="72" spans="1:17" x14ac:dyDescent="0.2">
      <c r="A72" s="1" t="s">
        <v>63</v>
      </c>
      <c r="B72" s="7">
        <v>43671</v>
      </c>
    </row>
    <row r="73" spans="1:17" x14ac:dyDescent="0.2">
      <c r="A73" s="1" t="s">
        <v>72</v>
      </c>
      <c r="B73" s="7">
        <v>43640</v>
      </c>
      <c r="C73" s="1" t="s">
        <v>88</v>
      </c>
      <c r="D73" s="1">
        <v>3.387</v>
      </c>
      <c r="E73" s="1">
        <v>0.48899999999999999</v>
      </c>
      <c r="F73" s="1">
        <v>8.9499999999999996E-2</v>
      </c>
      <c r="G73" s="1">
        <v>19.735999999999997</v>
      </c>
      <c r="H73" s="1">
        <v>47.455500000000001</v>
      </c>
      <c r="J73" s="1">
        <v>40</v>
      </c>
      <c r="K73" s="1">
        <v>2.8000000000000001E-2</v>
      </c>
    </row>
    <row r="74" spans="1:17" x14ac:dyDescent="0.2">
      <c r="A74" s="1" t="s">
        <v>72</v>
      </c>
      <c r="B74" s="7">
        <v>43614</v>
      </c>
      <c r="L74" s="1">
        <v>17.100000000000001</v>
      </c>
      <c r="M74" s="1">
        <v>8.4600000000000009</v>
      </c>
      <c r="N74" s="1">
        <v>88.4</v>
      </c>
      <c r="O74" s="1">
        <v>460</v>
      </c>
      <c r="P74" s="1">
        <v>299</v>
      </c>
      <c r="Q74" s="1">
        <v>7.6</v>
      </c>
    </row>
    <row r="75" spans="1:17" x14ac:dyDescent="0.2">
      <c r="A75" s="1" t="s">
        <v>72</v>
      </c>
      <c r="B75" s="7">
        <v>43673</v>
      </c>
    </row>
    <row r="76" spans="1:17" x14ac:dyDescent="0.2">
      <c r="A76" s="1" t="s">
        <v>58</v>
      </c>
      <c r="B76" s="7">
        <v>43640</v>
      </c>
      <c r="D76" s="1">
        <v>1.9079999999999999</v>
      </c>
      <c r="E76" s="1">
        <v>0</v>
      </c>
      <c r="F76" s="1">
        <v>0.15</v>
      </c>
      <c r="G76" s="1">
        <v>22.204500000000003</v>
      </c>
      <c r="H76" s="1">
        <v>83.671499999999995</v>
      </c>
      <c r="J76" s="1">
        <v>320</v>
      </c>
      <c r="K76" s="1">
        <v>4.9500000000000004E-3</v>
      </c>
      <c r="L76" s="1">
        <v>17.100000000000001</v>
      </c>
      <c r="M76" s="1">
        <v>9.6</v>
      </c>
      <c r="N76" s="1">
        <v>100.1</v>
      </c>
      <c r="O76" s="1">
        <v>764</v>
      </c>
      <c r="P76" s="1">
        <v>484</v>
      </c>
      <c r="Q76" s="1">
        <v>8.1999999999999993</v>
      </c>
    </row>
    <row r="77" spans="1:17" x14ac:dyDescent="0.2">
      <c r="A77" s="1" t="s">
        <v>58</v>
      </c>
      <c r="B77" s="7">
        <v>43614</v>
      </c>
      <c r="L77" s="1">
        <v>15.1</v>
      </c>
      <c r="M77" s="1">
        <v>9.99</v>
      </c>
      <c r="N77" s="1">
        <v>99.1</v>
      </c>
      <c r="O77" s="1">
        <v>636</v>
      </c>
      <c r="P77" s="1">
        <v>416</v>
      </c>
      <c r="Q77" s="1">
        <v>8.02</v>
      </c>
    </row>
    <row r="78" spans="1:17" x14ac:dyDescent="0.2">
      <c r="A78" s="1" t="s">
        <v>58</v>
      </c>
      <c r="B78" s="7">
        <v>43635</v>
      </c>
      <c r="C78" s="1" t="s">
        <v>87</v>
      </c>
      <c r="L78" s="1">
        <v>16.5</v>
      </c>
      <c r="M78" s="1">
        <v>10.67</v>
      </c>
      <c r="N78" s="1">
        <v>112.9</v>
      </c>
      <c r="O78" s="1">
        <v>802</v>
      </c>
      <c r="P78" s="1">
        <v>521</v>
      </c>
      <c r="Q78" s="1">
        <v>8.43</v>
      </c>
    </row>
    <row r="79" spans="1:17" x14ac:dyDescent="0.2">
      <c r="A79" s="1" t="s">
        <v>58</v>
      </c>
      <c r="B79" s="7">
        <v>43668</v>
      </c>
    </row>
    <row r="80" spans="1:17" x14ac:dyDescent="0.2">
      <c r="A80" s="1" t="s">
        <v>76</v>
      </c>
      <c r="B80" s="7">
        <v>43640</v>
      </c>
      <c r="D80" s="1">
        <v>0.88900000000000001</v>
      </c>
      <c r="E80" s="1">
        <v>0</v>
      </c>
      <c r="F80" s="1">
        <v>0.16300000000000001</v>
      </c>
      <c r="G80" s="1">
        <v>15.048</v>
      </c>
      <c r="H80" s="1">
        <v>74.660499999999999</v>
      </c>
      <c r="J80" s="1">
        <v>200</v>
      </c>
      <c r="K80" s="1">
        <v>2.8380000000000002E-2</v>
      </c>
      <c r="L80" s="1">
        <v>17.5</v>
      </c>
      <c r="M80" s="1">
        <v>10.199999999999999</v>
      </c>
      <c r="N80" s="1">
        <v>110.1</v>
      </c>
      <c r="O80" s="1">
        <v>678</v>
      </c>
      <c r="P80" s="1">
        <v>441</v>
      </c>
      <c r="Q80" s="1">
        <v>8.14</v>
      </c>
    </row>
    <row r="81" spans="1:17" x14ac:dyDescent="0.2">
      <c r="A81" s="1" t="s">
        <v>76</v>
      </c>
      <c r="B81" s="7">
        <v>43614</v>
      </c>
      <c r="L81" s="1">
        <v>16.399999999999999</v>
      </c>
      <c r="M81" s="1">
        <v>9.36</v>
      </c>
      <c r="N81" s="1">
        <v>95.8</v>
      </c>
      <c r="O81" s="1">
        <v>496</v>
      </c>
      <c r="P81" s="1">
        <v>322</v>
      </c>
      <c r="Q81" s="1">
        <v>7.97</v>
      </c>
    </row>
    <row r="82" spans="1:17" x14ac:dyDescent="0.2">
      <c r="A82" s="1" t="s">
        <v>76</v>
      </c>
      <c r="B82" s="7">
        <v>43635</v>
      </c>
      <c r="C82" s="1" t="s">
        <v>87</v>
      </c>
      <c r="L82" s="1">
        <v>18.899999999999999</v>
      </c>
      <c r="M82" s="1">
        <v>8.9600000000000009</v>
      </c>
      <c r="N82" s="1">
        <v>96.5</v>
      </c>
      <c r="O82" s="1">
        <v>634</v>
      </c>
      <c r="P82" s="1">
        <v>409</v>
      </c>
      <c r="Q82" s="1">
        <v>8.24</v>
      </c>
    </row>
    <row r="83" spans="1:17" x14ac:dyDescent="0.2">
      <c r="A83" s="1" t="s">
        <v>59</v>
      </c>
      <c r="B83" s="7">
        <v>43669</v>
      </c>
    </row>
    <row r="84" spans="1:17" x14ac:dyDescent="0.2">
      <c r="A84" s="1" t="s">
        <v>79</v>
      </c>
      <c r="B84" s="7">
        <v>43640</v>
      </c>
      <c r="D84" s="1">
        <v>6.4500000000000002E-2</v>
      </c>
      <c r="E84" s="1">
        <v>0</v>
      </c>
      <c r="F84" s="1">
        <v>0.34799999999999998</v>
      </c>
      <c r="G84" s="1">
        <v>26.036999999999999</v>
      </c>
      <c r="H84" s="1">
        <v>41.844499999999996</v>
      </c>
      <c r="J84" s="1">
        <v>240</v>
      </c>
      <c r="K84" s="1">
        <v>3.6000000000000008E-3</v>
      </c>
      <c r="L84" s="1">
        <v>20.7</v>
      </c>
      <c r="M84" s="1">
        <v>7.74</v>
      </c>
      <c r="N84" s="1">
        <v>89.2</v>
      </c>
      <c r="O84" s="1">
        <v>615</v>
      </c>
      <c r="P84" s="1">
        <v>400</v>
      </c>
      <c r="Q84" s="1">
        <v>7.8</v>
      </c>
    </row>
    <row r="85" spans="1:17" x14ac:dyDescent="0.2">
      <c r="A85" s="1" t="s">
        <v>79</v>
      </c>
      <c r="B85" s="7">
        <v>43614</v>
      </c>
      <c r="L85" s="1">
        <v>19.600000000000001</v>
      </c>
      <c r="M85" s="1">
        <v>7.72</v>
      </c>
      <c r="N85" s="1">
        <v>84.6</v>
      </c>
      <c r="O85" s="1">
        <v>358</v>
      </c>
      <c r="P85" s="1">
        <v>233</v>
      </c>
      <c r="Q85" s="1">
        <v>7.87</v>
      </c>
    </row>
    <row r="86" spans="1:17" x14ac:dyDescent="0.2">
      <c r="B86" s="6"/>
    </row>
    <row r="87" spans="1:17" x14ac:dyDescent="0.2">
      <c r="B87" s="6"/>
    </row>
  </sheetData>
  <sortState xmlns:xlrd2="http://schemas.microsoft.com/office/spreadsheetml/2017/richdata2" ref="A2:R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tabSelected="1" zoomScale="110" zoomScaleNormal="110" workbookViewId="0">
      <selection activeCell="A20" sqref="A3:A20"/>
    </sheetView>
  </sheetViews>
  <sheetFormatPr baseColWidth="10" defaultColWidth="9.1640625" defaultRowHeight="15" x14ac:dyDescent="0.2"/>
  <cols>
    <col min="1" max="1" width="12.83203125" style="1" customWidth="1"/>
    <col min="2" max="2" width="17" style="1" bestFit="1" customWidth="1"/>
    <col min="3" max="3" width="5.33203125" style="1" customWidth="1"/>
    <col min="4" max="4" width="7.1640625" style="1" customWidth="1"/>
    <col min="5" max="5" width="5.1640625" style="1" customWidth="1"/>
    <col min="6" max="6" width="17.5" style="1" customWidth="1"/>
    <col min="7" max="7" width="15.5" style="1" bestFit="1" customWidth="1"/>
    <col min="8" max="8" width="16.1640625" style="1" bestFit="1" customWidth="1"/>
    <col min="9" max="9" width="31.83203125" style="1" customWidth="1"/>
    <col min="10" max="10" width="23.83203125" style="1" customWidth="1"/>
    <col min="11" max="11" width="24.6640625" style="1" bestFit="1" customWidth="1"/>
    <col min="12" max="12" width="17.83203125" style="1" bestFit="1" customWidth="1"/>
    <col min="13" max="16384" width="9.1640625" style="1"/>
  </cols>
  <sheetData>
    <row r="1" spans="1:12" s="3" customFormat="1" ht="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55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56</v>
      </c>
    </row>
    <row r="3" spans="1:12" x14ac:dyDescent="0.2">
      <c r="A3" s="1" t="s">
        <v>58</v>
      </c>
      <c r="F3" s="1">
        <v>8.64</v>
      </c>
      <c r="H3" s="1">
        <f t="shared" ref="H3:H20" si="0">F3-G3</f>
        <v>8.64</v>
      </c>
      <c r="I3" s="1">
        <v>29.92</v>
      </c>
      <c r="K3" s="1">
        <f t="shared" ref="K3:K18" si="1">((J3-I3)*1000)/0.025</f>
        <v>-1196800</v>
      </c>
    </row>
    <row r="4" spans="1:12" x14ac:dyDescent="0.2">
      <c r="A4" s="1" t="s">
        <v>59</v>
      </c>
      <c r="F4" s="1">
        <v>8.51</v>
      </c>
      <c r="H4" s="1">
        <f t="shared" si="0"/>
        <v>8.51</v>
      </c>
      <c r="I4" s="1">
        <v>29.5</v>
      </c>
      <c r="K4" s="1">
        <f t="shared" si="1"/>
        <v>-1180000</v>
      </c>
    </row>
    <row r="5" spans="1:12" x14ac:dyDescent="0.2">
      <c r="A5" s="1" t="s">
        <v>61</v>
      </c>
      <c r="F5" s="1">
        <v>9.0299999999999994</v>
      </c>
      <c r="H5" s="1">
        <f t="shared" si="0"/>
        <v>9.0299999999999994</v>
      </c>
      <c r="I5" s="1">
        <v>31.06</v>
      </c>
      <c r="K5" s="1">
        <f t="shared" si="1"/>
        <v>-1242400</v>
      </c>
    </row>
    <row r="6" spans="1:12" x14ac:dyDescent="0.2">
      <c r="A6" s="1" t="s">
        <v>63</v>
      </c>
      <c r="F6" s="1">
        <v>8.94</v>
      </c>
      <c r="H6" s="1">
        <f t="shared" si="0"/>
        <v>8.94</v>
      </c>
      <c r="I6" s="1">
        <v>32.840000000000003</v>
      </c>
      <c r="K6" s="1">
        <f>((J6-I5)*1000)/0.025</f>
        <v>-1242400</v>
      </c>
    </row>
    <row r="7" spans="1:12" x14ac:dyDescent="0.2">
      <c r="A7" s="1" t="s">
        <v>69</v>
      </c>
      <c r="F7" s="1">
        <v>8.5399999999999991</v>
      </c>
      <c r="H7" s="1">
        <f t="shared" si="0"/>
        <v>8.5399999999999991</v>
      </c>
      <c r="I7" s="1">
        <v>31.33</v>
      </c>
      <c r="K7" s="1">
        <f t="shared" si="1"/>
        <v>-1253200</v>
      </c>
    </row>
    <row r="8" spans="1:12" x14ac:dyDescent="0.2">
      <c r="A8" s="1" t="s">
        <v>72</v>
      </c>
      <c r="F8" s="1">
        <v>8.2100000000000009</v>
      </c>
      <c r="H8" s="1">
        <f t="shared" si="0"/>
        <v>8.2100000000000009</v>
      </c>
      <c r="I8" s="1">
        <v>31.53</v>
      </c>
      <c r="K8" s="1">
        <f t="shared" si="1"/>
        <v>-1261200</v>
      </c>
    </row>
    <row r="9" spans="1:12" x14ac:dyDescent="0.2">
      <c r="A9" s="1" t="s">
        <v>78</v>
      </c>
      <c r="F9" s="1">
        <v>9.4600000000000009</v>
      </c>
      <c r="H9" s="1">
        <f t="shared" si="0"/>
        <v>9.4600000000000009</v>
      </c>
      <c r="I9" s="1">
        <v>31.09</v>
      </c>
      <c r="K9" s="1">
        <f t="shared" si="1"/>
        <v>-1243600</v>
      </c>
    </row>
    <row r="10" spans="1:12" x14ac:dyDescent="0.2">
      <c r="A10" s="1" t="s">
        <v>73</v>
      </c>
      <c r="F10" s="1">
        <v>9.89</v>
      </c>
      <c r="H10" s="1">
        <f t="shared" si="0"/>
        <v>9.89</v>
      </c>
      <c r="I10" s="1">
        <v>31.9</v>
      </c>
      <c r="K10" s="1">
        <f t="shared" si="1"/>
        <v>-1276000</v>
      </c>
    </row>
    <row r="11" spans="1:12" x14ac:dyDescent="0.2">
      <c r="A11" s="1" t="s">
        <v>66</v>
      </c>
      <c r="F11" s="1">
        <v>8.92</v>
      </c>
      <c r="H11" s="1">
        <f t="shared" si="0"/>
        <v>8.92</v>
      </c>
      <c r="I11" s="1">
        <v>32.44</v>
      </c>
      <c r="K11" s="1">
        <f t="shared" si="1"/>
        <v>-1297599.9999999998</v>
      </c>
    </row>
    <row r="12" spans="1:12" x14ac:dyDescent="0.2">
      <c r="A12" s="1" t="s">
        <v>67</v>
      </c>
      <c r="F12" s="1">
        <v>8.98</v>
      </c>
      <c r="H12" s="1">
        <f t="shared" si="0"/>
        <v>8.98</v>
      </c>
      <c r="I12" s="1">
        <v>28.63</v>
      </c>
      <c r="K12" s="1">
        <f t="shared" si="1"/>
        <v>-1145200</v>
      </c>
    </row>
    <row r="13" spans="1:12" x14ac:dyDescent="0.2">
      <c r="A13" s="1" t="s">
        <v>37</v>
      </c>
      <c r="B13" s="1" t="s">
        <v>91</v>
      </c>
      <c r="H13" s="1">
        <f t="shared" si="0"/>
        <v>0</v>
      </c>
      <c r="K13" s="1">
        <f t="shared" si="1"/>
        <v>0</v>
      </c>
    </row>
    <row r="14" spans="1:12" x14ac:dyDescent="0.2">
      <c r="A14" s="1" t="s">
        <v>39</v>
      </c>
      <c r="F14" s="1">
        <v>8.6999999999999993</v>
      </c>
      <c r="H14" s="1">
        <f t="shared" si="0"/>
        <v>8.6999999999999993</v>
      </c>
      <c r="I14" s="1">
        <v>32.83</v>
      </c>
      <c r="K14" s="1">
        <f t="shared" si="1"/>
        <v>-1313200</v>
      </c>
    </row>
    <row r="15" spans="1:12" x14ac:dyDescent="0.2">
      <c r="A15" s="1" t="s">
        <v>41</v>
      </c>
      <c r="F15" s="1">
        <v>8.57</v>
      </c>
      <c r="H15" s="1">
        <f t="shared" si="0"/>
        <v>8.57</v>
      </c>
      <c r="I15" s="1">
        <v>33.729999999999997</v>
      </c>
      <c r="K15" s="1">
        <f t="shared" si="1"/>
        <v>-1349200</v>
      </c>
    </row>
    <row r="16" spans="1:12" x14ac:dyDescent="0.2">
      <c r="A16" s="1" t="s">
        <v>45</v>
      </c>
      <c r="F16" s="1">
        <v>9.0299999999999994</v>
      </c>
      <c r="H16" s="1">
        <f t="shared" si="0"/>
        <v>9.0299999999999994</v>
      </c>
      <c r="I16" s="1">
        <v>29.12</v>
      </c>
      <c r="K16" s="1">
        <f t="shared" si="1"/>
        <v>-1164800</v>
      </c>
    </row>
    <row r="17" spans="1:11" x14ac:dyDescent="0.2">
      <c r="A17" s="1" t="s">
        <v>49</v>
      </c>
      <c r="F17" s="1">
        <v>8.69</v>
      </c>
      <c r="H17" s="1">
        <f t="shared" si="0"/>
        <v>8.69</v>
      </c>
      <c r="I17" s="1">
        <v>41.49</v>
      </c>
      <c r="K17" s="1">
        <f t="shared" si="1"/>
        <v>-1659600</v>
      </c>
    </row>
    <row r="18" spans="1:11" x14ac:dyDescent="0.2">
      <c r="A18" s="1" t="s">
        <v>50</v>
      </c>
      <c r="F18" s="1">
        <v>8.39</v>
      </c>
      <c r="H18" s="1">
        <f t="shared" si="0"/>
        <v>8.39</v>
      </c>
      <c r="I18" s="1">
        <v>29.23</v>
      </c>
      <c r="K18" s="1">
        <f t="shared" si="1"/>
        <v>-1169200</v>
      </c>
    </row>
    <row r="19" spans="1:11" x14ac:dyDescent="0.2">
      <c r="A19" s="1" t="s">
        <v>51</v>
      </c>
      <c r="F19" s="1">
        <v>8.7200000000000006</v>
      </c>
      <c r="H19" s="1">
        <f t="shared" si="0"/>
        <v>8.7200000000000006</v>
      </c>
      <c r="I19" s="1">
        <v>32.46</v>
      </c>
    </row>
    <row r="20" spans="1:11" x14ac:dyDescent="0.2">
      <c r="A20" s="1" t="s">
        <v>52</v>
      </c>
      <c r="F20" s="1">
        <v>10.14</v>
      </c>
      <c r="H20" s="1">
        <f t="shared" si="0"/>
        <v>10.14</v>
      </c>
      <c r="I20" s="1">
        <v>31.8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17-18, 2019</vt:lpstr>
      <vt:lpstr>June 24, 2019</vt:lpstr>
      <vt:lpstr>Composite Data Su19 Sampling Ev</vt:lpstr>
      <vt:lpstr>July 22, 2019 BOD-TSS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Reisner, Michael</dc:creator>
  <cp:lastModifiedBy>Microsoft Office User</cp:lastModifiedBy>
  <dcterms:created xsi:type="dcterms:W3CDTF">2019-06-17T21:16:49Z</dcterms:created>
  <dcterms:modified xsi:type="dcterms:W3CDTF">2023-05-15T12:11:55Z</dcterms:modified>
</cp:coreProperties>
</file>