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" yWindow="0" windowWidth="28760" windowHeight="17480" tabRatio="500"/>
  </bookViews>
  <sheets>
    <sheet name="prediction" sheetId="1" r:id="rId1"/>
    <sheet name="past_data" sheetId="2" r:id="rId2"/>
  </sheets>
  <definedNames>
    <definedName name="_xlnm._FilterDatabase" localSheetId="0" hidden="1">prediction!$A$1:$E$30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3" i="1"/>
  <c r="C45" i="1"/>
  <c r="D45" i="1"/>
  <c r="E45" i="1"/>
  <c r="F4" i="1"/>
  <c r="F5" i="1"/>
  <c r="D6" i="1"/>
  <c r="F6" i="1"/>
  <c r="D7" i="1"/>
  <c r="F7" i="1"/>
  <c r="F8" i="1"/>
  <c r="D9" i="1"/>
  <c r="F9" i="1"/>
  <c r="F10" i="1"/>
  <c r="F11" i="1"/>
  <c r="F12" i="1"/>
  <c r="D13" i="1"/>
  <c r="F13" i="1"/>
  <c r="D14" i="1"/>
  <c r="F14" i="1"/>
  <c r="F15" i="1"/>
  <c r="F16" i="1"/>
  <c r="F17" i="1"/>
  <c r="F18" i="1"/>
  <c r="D19" i="1"/>
  <c r="F19" i="1"/>
  <c r="F20" i="1"/>
  <c r="F21" i="1"/>
  <c r="F22" i="1"/>
  <c r="F23" i="1"/>
  <c r="F24" i="1"/>
  <c r="F25" i="1"/>
  <c r="F26" i="1"/>
  <c r="D27" i="1"/>
  <c r="F27" i="1"/>
  <c r="F28" i="1"/>
  <c r="F29" i="1"/>
  <c r="F30" i="1"/>
  <c r="F2" i="1"/>
  <c r="E40" i="1"/>
  <c r="E44" i="1"/>
  <c r="E43" i="1"/>
  <c r="E42" i="1"/>
  <c r="E41" i="1"/>
  <c r="E39" i="1"/>
  <c r="E38" i="1"/>
  <c r="E37" i="1"/>
  <c r="E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<sst xmlns="http://schemas.openxmlformats.org/spreadsheetml/2006/main" count="301" uniqueCount="159">
  <si>
    <t>Team</t>
  </si>
  <si>
    <t>Los Angeles Dodgers</t>
  </si>
  <si>
    <t>Boston Red Sox</t>
  </si>
  <si>
    <t>Chicago Cubs</t>
  </si>
  <si>
    <t>Los Angeles Angels</t>
  </si>
  <si>
    <t>St. Louis Cardinals</t>
  </si>
  <si>
    <t>Detroit Tigers</t>
  </si>
  <si>
    <t>Seattle Mariners</t>
  </si>
  <si>
    <t>San Francisco Giants</t>
  </si>
  <si>
    <t>Toronto Blue Jays</t>
  </si>
  <si>
    <t>Baltimore Orioles</t>
  </si>
  <si>
    <t>Chicago White Sox</t>
  </si>
  <si>
    <t>Kansas City Royals</t>
  </si>
  <si>
    <t>New York Yankees</t>
  </si>
  <si>
    <t>San Diego Padres</t>
  </si>
  <si>
    <t>Cleveland Indians</t>
  </si>
  <si>
    <t>Atlanta Braves</t>
  </si>
  <si>
    <t xml:space="preserve">Miami Marlins </t>
  </si>
  <si>
    <t>New York Mets</t>
  </si>
  <si>
    <t>Pittsburgh Pirates</t>
  </si>
  <si>
    <t>Oakland Athletics</t>
  </si>
  <si>
    <t>Texas Rangers</t>
  </si>
  <si>
    <t xml:space="preserve">Cincinnati Reds </t>
  </si>
  <si>
    <t>Milwaukee Brewers</t>
  </si>
  <si>
    <t>Houston Astros</t>
  </si>
  <si>
    <t xml:space="preserve">Tampa Bay Rays </t>
  </si>
  <si>
    <t>Arizona Diamondbacks</t>
  </si>
  <si>
    <t xml:space="preserve">Colorado Rockies </t>
  </si>
  <si>
    <t xml:space="preserve">Minnesota Twins </t>
  </si>
  <si>
    <t>Philadelphia Phillies</t>
  </si>
  <si>
    <t>Year</t>
  </si>
  <si>
    <t>Ballpark Name</t>
  </si>
  <si>
    <t>Attendance</t>
  </si>
  <si>
    <t>Kauffman Stadium</t>
  </si>
  <si>
    <t>AT&amp;T Park</t>
  </si>
  <si>
    <t>Game</t>
  </si>
  <si>
    <t>Date</t>
  </si>
  <si>
    <t>Score</t>
  </si>
  <si>
    <t>Location</t>
  </si>
  <si>
    <t>Time</t>
  </si>
  <si>
    <r>
      <t>New York Mets – 3,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4 (12 innings)</t>
    </r>
  </si>
  <si>
    <t>Yankee Stadium (I)</t>
  </si>
  <si>
    <r>
      <t>New York Mets – 5,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6</t>
    </r>
  </si>
  <si>
    <r>
      <t>New York Yankees – 2, </t>
    </r>
    <r>
      <rPr>
        <b/>
        <sz val="18"/>
        <color rgb="FF000000"/>
        <rFont val="Arial"/>
      </rPr>
      <t>New York Mets</t>
    </r>
    <r>
      <rPr>
        <sz val="18"/>
        <color rgb="FF000000"/>
        <rFont val="Arial"/>
      </rPr>
      <t> – 4</t>
    </r>
  </si>
  <si>
    <t>Shea Stadium</t>
  </si>
  <si>
    <r>
      <t>New York Yankees</t>
    </r>
    <r>
      <rPr>
        <sz val="18"/>
        <color rgb="FF000000"/>
        <rFont val="Arial"/>
      </rPr>
      <t> – 3, New York Mets – 2</t>
    </r>
  </si>
  <si>
    <r>
      <t>New York Yankees</t>
    </r>
    <r>
      <rPr>
        <sz val="18"/>
        <color rgb="FF000000"/>
        <rFont val="Arial"/>
      </rPr>
      <t> – 4, New York Mets – 2</t>
    </r>
  </si>
  <si>
    <t>Fenway Park</t>
  </si>
  <si>
    <r>
      <t>St. Louis Cardinals – 1, </t>
    </r>
    <r>
      <rPr>
        <b/>
        <sz val="18"/>
        <color rgb="FF000000"/>
        <rFont val="Arial"/>
      </rPr>
      <t>Boston Red Sox</t>
    </r>
    <r>
      <rPr>
        <sz val="18"/>
        <color rgb="FF000000"/>
        <rFont val="Arial"/>
      </rPr>
      <t> – 8</t>
    </r>
  </si>
  <si>
    <t>38,345[16]</t>
  </si>
  <si>
    <r>
      <t>St. Louis Cardinals</t>
    </r>
    <r>
      <rPr>
        <sz val="18"/>
        <color rgb="FF000000"/>
        <rFont val="Arial"/>
      </rPr>
      <t> – 4, Boston Red Sox – 2</t>
    </r>
  </si>
  <si>
    <t>38,436[17] </t>
  </si>
  <si>
    <r>
      <t>Boston Red Sox – 4,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5</t>
    </r>
  </si>
  <si>
    <t>Busch Stadium</t>
  </si>
  <si>
    <t>47,432[18] </t>
  </si>
  <si>
    <r>
      <t>Boston Red Sox</t>
    </r>
    <r>
      <rPr>
        <sz val="18"/>
        <color rgb="FF000000"/>
        <rFont val="Arial"/>
      </rPr>
      <t> – 4, St. Louis Cardinals – 2</t>
    </r>
  </si>
  <si>
    <t>47,469[19] </t>
  </si>
  <si>
    <r>
      <t>Boston Red Sox</t>
    </r>
    <r>
      <rPr>
        <sz val="18"/>
        <color rgb="FF000000"/>
        <rFont val="Arial"/>
      </rPr>
      <t> – 3, St. Louis Cardinals – 1</t>
    </r>
  </si>
  <si>
    <t>47,436[20] </t>
  </si>
  <si>
    <r>
      <t>St. Louis Cardinals – 1, </t>
    </r>
    <r>
      <rPr>
        <b/>
        <sz val="18"/>
        <color rgb="FF000000"/>
        <rFont val="Arial"/>
      </rPr>
      <t>Boston Red Sox</t>
    </r>
    <r>
      <rPr>
        <sz val="18"/>
        <color rgb="FF000000"/>
        <rFont val="Arial"/>
      </rPr>
      <t> – 6</t>
    </r>
  </si>
  <si>
    <t>38,447[21]</t>
  </si>
  <si>
    <r>
      <t>Detroit Tigers – 3, </t>
    </r>
    <r>
      <rPr>
        <b/>
        <sz val="18"/>
        <color rgb="FF000000"/>
        <rFont val="Arial"/>
      </rPr>
      <t>San Francisco Giants</t>
    </r>
    <r>
      <rPr>
        <sz val="18"/>
        <color rgb="FF000000"/>
        <rFont val="Arial"/>
      </rPr>
      <t> – 8</t>
    </r>
  </si>
  <si>
    <t>42,855[26]</t>
  </si>
  <si>
    <r>
      <t>Detroit Tigers – 0, </t>
    </r>
    <r>
      <rPr>
        <b/>
        <sz val="18"/>
        <color rgb="FF000000"/>
        <rFont val="Arial"/>
      </rPr>
      <t>San Francisco Giants</t>
    </r>
    <r>
      <rPr>
        <sz val="18"/>
        <color rgb="FF000000"/>
        <rFont val="Arial"/>
      </rPr>
      <t> – 2</t>
    </r>
  </si>
  <si>
    <t>42,982[27] </t>
  </si>
  <si>
    <r>
      <t>San Francisco Giants</t>
    </r>
    <r>
      <rPr>
        <sz val="18"/>
        <color rgb="FF000000"/>
        <rFont val="Arial"/>
      </rPr>
      <t> – 2, Detroit Tigers – 0</t>
    </r>
  </si>
  <si>
    <t>Comerica Park</t>
  </si>
  <si>
    <t>42,262[28] </t>
  </si>
  <si>
    <r>
      <t>San Francisco Giants</t>
    </r>
    <r>
      <rPr>
        <sz val="18"/>
        <color rgb="FF000000"/>
        <rFont val="Arial"/>
      </rPr>
      <t> – 4, Detroit Tigers – 3 (10 innings)</t>
    </r>
  </si>
  <si>
    <t>42,152[29]</t>
  </si>
  <si>
    <r>
      <t>Texas Rangers – 2,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3</t>
    </r>
  </si>
  <si>
    <t>46,406[14]</t>
  </si>
  <si>
    <r>
      <t>Texas Rangers</t>
    </r>
    <r>
      <rPr>
        <sz val="18"/>
        <color rgb="FF000000"/>
        <rFont val="Arial"/>
      </rPr>
      <t> – 2, St. Louis Cardinals – 1</t>
    </r>
  </si>
  <si>
    <t>47,288[15] </t>
  </si>
  <si>
    <r>
      <t>St. Louis Cardinals</t>
    </r>
    <r>
      <rPr>
        <sz val="18"/>
        <color rgb="FF000000"/>
        <rFont val="Arial"/>
      </rPr>
      <t> – 16, Texas Rangers – 7</t>
    </r>
  </si>
  <si>
    <t>Rangers Ballpark in Arlington</t>
  </si>
  <si>
    <t>51,462[16] </t>
  </si>
  <si>
    <r>
      <t>St. Louis Cardinals – 0, </t>
    </r>
    <r>
      <rPr>
        <b/>
        <sz val="18"/>
        <color rgb="FF000000"/>
        <rFont val="Arial"/>
      </rPr>
      <t>Texas Rangers</t>
    </r>
    <r>
      <rPr>
        <sz val="18"/>
        <color rgb="FF000000"/>
        <rFont val="Arial"/>
      </rPr>
      <t> – 4</t>
    </r>
  </si>
  <si>
    <t>51,539[17] </t>
  </si>
  <si>
    <r>
      <t>St. Louis Cardinals – 2, </t>
    </r>
    <r>
      <rPr>
        <b/>
        <sz val="18"/>
        <color rgb="FF000000"/>
        <rFont val="Arial"/>
      </rPr>
      <t>Texas Rangers</t>
    </r>
    <r>
      <rPr>
        <sz val="18"/>
        <color rgb="FF000000"/>
        <rFont val="Arial"/>
      </rPr>
      <t> – 4</t>
    </r>
  </si>
  <si>
    <t>51,459[18] </t>
  </si>
  <si>
    <r>
      <t>October 27</t>
    </r>
    <r>
      <rPr>
        <sz val="10"/>
        <color rgb="FF000000"/>
        <rFont val="Arial"/>
      </rPr>
      <t>†</t>
    </r>
  </si>
  <si>
    <r>
      <t>Texas Rangers – 9,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10 (11 innings)</t>
    </r>
  </si>
  <si>
    <t>47,325[19] </t>
  </si>
  <si>
    <r>
      <t>Texas Rangers – 2,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6</t>
    </r>
  </si>
  <si>
    <t>47,399[20]</t>
  </si>
  <si>
    <t>Colorado Rockies – 1, Boston Red Sox – 13</t>
  </si>
  <si>
    <t>36,733[4]</t>
  </si>
  <si>
    <t>Colorado Rockies – 1, Boston Red Sox – 2</t>
  </si>
  <si>
    <t>36,370[5] </t>
  </si>
  <si>
    <r>
      <t>Boston Red Sox</t>
    </r>
    <r>
      <rPr>
        <sz val="18"/>
        <color rgb="FF000000"/>
        <rFont val="Arial"/>
      </rPr>
      <t> – 10, Colorado Rockies – 5</t>
    </r>
  </si>
  <si>
    <t>Coors Field</t>
  </si>
  <si>
    <t>49,983[6] </t>
  </si>
  <si>
    <r>
      <t>Boston Red Sox</t>
    </r>
    <r>
      <rPr>
        <sz val="18"/>
        <color rgb="FF000000"/>
        <rFont val="Arial"/>
      </rPr>
      <t> – 4, Colorado Rockies – 3</t>
    </r>
  </si>
  <si>
    <t>50,041[7]</t>
  </si>
  <si>
    <r>
      <t>St. Louis Cardinals</t>
    </r>
    <r>
      <rPr>
        <sz val="18"/>
        <color rgb="FF000000"/>
        <rFont val="Arial"/>
      </rPr>
      <t> – 7, Detroit Tigers – 2</t>
    </r>
  </si>
  <si>
    <t>42,479[8]</t>
  </si>
  <si>
    <r>
      <t>St. Louis Cardinals – 1, </t>
    </r>
    <r>
      <rPr>
        <b/>
        <sz val="18"/>
        <color rgb="FF000000"/>
        <rFont val="Arial"/>
      </rPr>
      <t>Detroit Tigers</t>
    </r>
    <r>
      <rPr>
        <sz val="18"/>
        <color rgb="FF000000"/>
        <rFont val="Arial"/>
      </rPr>
      <t> – 3</t>
    </r>
  </si>
  <si>
    <t>42,533[9] </t>
  </si>
  <si>
    <r>
      <t>Detroit Tigers – 0,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5</t>
    </r>
  </si>
  <si>
    <t>Busch Stadium (III)</t>
  </si>
  <si>
    <t>46,513[10] </t>
  </si>
  <si>
    <t>October 26†</t>
  </si>
  <si>
    <r>
      <t>Detroit Tigers – 4,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5</t>
    </r>
  </si>
  <si>
    <t>46,470[11] </t>
  </si>
  <si>
    <t>October 27†</t>
  </si>
  <si>
    <r>
      <t>Detroit Tigers – 2, </t>
    </r>
    <r>
      <rPr>
        <b/>
        <sz val="18"/>
        <color rgb="FF000000"/>
        <rFont val="Arial"/>
      </rPr>
      <t>St. Louis Cardinals</t>
    </r>
    <r>
      <rPr>
        <sz val="18"/>
        <color rgb="FF000000"/>
        <rFont val="Arial"/>
      </rPr>
      <t> – 4</t>
    </r>
  </si>
  <si>
    <t>46,638[12]</t>
  </si>
  <si>
    <r>
      <t>Florida Marlins</t>
    </r>
    <r>
      <rPr>
        <sz val="18"/>
        <color rgb="FF000000"/>
        <rFont val="Arial"/>
      </rPr>
      <t> – 3, New York Yankees – 2</t>
    </r>
  </si>
  <si>
    <r>
      <t>Florida Marlins – 1,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6</t>
    </r>
  </si>
  <si>
    <r>
      <t>New York Yankees</t>
    </r>
    <r>
      <rPr>
        <sz val="18"/>
        <color rgb="FF000000"/>
        <rFont val="Arial"/>
      </rPr>
      <t> – 6, Florida Marlins – 1</t>
    </r>
  </si>
  <si>
    <t>Pro Player Stadium</t>
  </si>
  <si>
    <r>
      <t>New York Yankees – 3, </t>
    </r>
    <r>
      <rPr>
        <b/>
        <sz val="18"/>
        <color rgb="FF000000"/>
        <rFont val="Arial"/>
      </rPr>
      <t>Florida Marlins</t>
    </r>
    <r>
      <rPr>
        <sz val="18"/>
        <color rgb="FF000000"/>
        <rFont val="Arial"/>
      </rPr>
      <t> – 4 (12 innings)</t>
    </r>
  </si>
  <si>
    <r>
      <t>New York Yankees – 4, </t>
    </r>
    <r>
      <rPr>
        <b/>
        <sz val="18"/>
        <color rgb="FF000000"/>
        <rFont val="Arial"/>
      </rPr>
      <t>Florida Marlins</t>
    </r>
    <r>
      <rPr>
        <sz val="18"/>
        <color rgb="FF000000"/>
        <rFont val="Arial"/>
      </rPr>
      <t> – 6</t>
    </r>
  </si>
  <si>
    <r>
      <t>Florida Marlins</t>
    </r>
    <r>
      <rPr>
        <sz val="18"/>
        <color rgb="FF000000"/>
        <rFont val="Arial"/>
      </rPr>
      <t> – 2, New York Yankees – 0</t>
    </r>
  </si>
  <si>
    <r>
      <t>San Francisco Giants</t>
    </r>
    <r>
      <rPr>
        <sz val="18"/>
        <color rgb="FF000000"/>
        <rFont val="Arial"/>
      </rPr>
      <t> – 4, Anaheim Angels – 3</t>
    </r>
  </si>
  <si>
    <t>Edison International Field of Anaheim</t>
  </si>
  <si>
    <r>
      <t>San Francisco Giants – 10, </t>
    </r>
    <r>
      <rPr>
        <b/>
        <sz val="18"/>
        <color rgb="FF000000"/>
        <rFont val="Arial"/>
      </rPr>
      <t>Anaheim Angels</t>
    </r>
    <r>
      <rPr>
        <sz val="18"/>
        <color rgb="FF000000"/>
        <rFont val="Arial"/>
      </rPr>
      <t> – 11</t>
    </r>
  </si>
  <si>
    <r>
      <t>Anaheim Angels</t>
    </r>
    <r>
      <rPr>
        <sz val="18"/>
        <color rgb="FF000000"/>
        <rFont val="Arial"/>
      </rPr>
      <t> – 10, San Francisco Giants – 4</t>
    </r>
  </si>
  <si>
    <t>Pacific Bell Park</t>
  </si>
  <si>
    <r>
      <t>Anaheim Angels – 3, </t>
    </r>
    <r>
      <rPr>
        <b/>
        <sz val="18"/>
        <color rgb="FF000000"/>
        <rFont val="Arial"/>
      </rPr>
      <t>San Francisco Giants</t>
    </r>
    <r>
      <rPr>
        <sz val="18"/>
        <color rgb="FF000000"/>
        <rFont val="Arial"/>
      </rPr>
      <t> – 4</t>
    </r>
  </si>
  <si>
    <r>
      <t>Anaheim Angels – 4, </t>
    </r>
    <r>
      <rPr>
        <b/>
        <sz val="18"/>
        <color rgb="FF000000"/>
        <rFont val="Arial"/>
      </rPr>
      <t>San Francisco Giants</t>
    </r>
    <r>
      <rPr>
        <sz val="18"/>
        <color rgb="FF000000"/>
        <rFont val="Arial"/>
      </rPr>
      <t> – 16</t>
    </r>
  </si>
  <si>
    <r>
      <t>San Francisco Giants – 5, </t>
    </r>
    <r>
      <rPr>
        <b/>
        <sz val="18"/>
        <color rgb="FF000000"/>
        <rFont val="Arial"/>
      </rPr>
      <t>Anaheim Angels</t>
    </r>
    <r>
      <rPr>
        <sz val="18"/>
        <color rgb="FF000000"/>
        <rFont val="Arial"/>
      </rPr>
      <t> – 6</t>
    </r>
  </si>
  <si>
    <r>
      <t>San Francisco Giants – 1, </t>
    </r>
    <r>
      <rPr>
        <b/>
        <sz val="18"/>
        <color rgb="FF000000"/>
        <rFont val="Arial"/>
      </rPr>
      <t>Anaheim Angels</t>
    </r>
    <r>
      <rPr>
        <sz val="18"/>
        <color rgb="FF000000"/>
        <rFont val="Arial"/>
      </rPr>
      <t> – 4</t>
    </r>
  </si>
  <si>
    <r>
      <t>New York Yankees – 1, </t>
    </r>
    <r>
      <rPr>
        <b/>
        <sz val="18"/>
        <color rgb="FF000000"/>
        <rFont val="Arial"/>
      </rPr>
      <t>Arizona Diamondbacks</t>
    </r>
    <r>
      <rPr>
        <sz val="18"/>
        <color rgb="FF000000"/>
        <rFont val="Arial"/>
      </rPr>
      <t> – 9</t>
    </r>
  </si>
  <si>
    <t>Bank One Ballpark</t>
  </si>
  <si>
    <r>
      <t>New York Yankees – 0, </t>
    </r>
    <r>
      <rPr>
        <b/>
        <sz val="18"/>
        <color rgb="FF000000"/>
        <rFont val="Arial"/>
      </rPr>
      <t>Arizona Diamondbacks</t>
    </r>
    <r>
      <rPr>
        <sz val="18"/>
        <color rgb="FF000000"/>
        <rFont val="Arial"/>
      </rPr>
      <t> – 4</t>
    </r>
  </si>
  <si>
    <r>
      <t>Arizona Diamondbacks – 1,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2</t>
    </r>
  </si>
  <si>
    <r>
      <t>Arizona Diamondbacks – 3,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4 (10 innings)</t>
    </r>
  </si>
  <si>
    <r>
      <t>Arizona Diamondbacks – 2, </t>
    </r>
    <r>
      <rPr>
        <b/>
        <sz val="18"/>
        <color rgb="FF000000"/>
        <rFont val="Arial"/>
      </rPr>
      <t>New York Yankees</t>
    </r>
    <r>
      <rPr>
        <sz val="18"/>
        <color rgb="FF000000"/>
        <rFont val="Arial"/>
      </rPr>
      <t> – 3 (12 innings)</t>
    </r>
  </si>
  <si>
    <r>
      <t>New York Yankees – 2, </t>
    </r>
    <r>
      <rPr>
        <b/>
        <sz val="18"/>
        <color rgb="FF000000"/>
        <rFont val="Arial"/>
      </rPr>
      <t>Arizona Diamondbacks</t>
    </r>
    <r>
      <rPr>
        <sz val="18"/>
        <color rgb="FF000000"/>
        <rFont val="Arial"/>
      </rPr>
      <t> – 15</t>
    </r>
  </si>
  <si>
    <r>
      <t>New York Yankees – 2, </t>
    </r>
    <r>
      <rPr>
        <b/>
        <sz val="18"/>
        <color rgb="FF000000"/>
        <rFont val="Arial"/>
      </rPr>
      <t>Arizona Diamondbacks</t>
    </r>
    <r>
      <rPr>
        <sz val="18"/>
        <color rgb="FF000000"/>
        <rFont val="Arial"/>
      </rPr>
      <t> – 3</t>
    </r>
  </si>
  <si>
    <t>BallPark Capacity</t>
  </si>
  <si>
    <t>Ball Park</t>
  </si>
  <si>
    <t>Atlanta-Fulton County Stadium</t>
  </si>
  <si>
    <t>Oriole Park at Camden Yards</t>
  </si>
  <si>
    <t>Wrigley Field</t>
  </si>
  <si>
    <t>U.S. Cellular Field</t>
  </si>
  <si>
    <t>Riverfront Stadium</t>
  </si>
  <si>
    <t>Jacobs Field</t>
  </si>
  <si>
    <t>Mile High Stadium</t>
  </si>
  <si>
    <t>Minute Maid Park</t>
  </si>
  <si>
    <t>Royals Stadium</t>
  </si>
  <si>
    <t>Angel Stadium of Anaheim</t>
  </si>
  <si>
    <t>Dodger Stadium</t>
  </si>
  <si>
    <t>Miller Park</t>
  </si>
  <si>
    <t>Target Field</t>
  </si>
  <si>
    <t>Yankee Stadium</t>
  </si>
  <si>
    <t>Oakland Coliseum</t>
  </si>
  <si>
    <t>Citizens Bank Park</t>
  </si>
  <si>
    <t>PNC Park</t>
  </si>
  <si>
    <t>Safeco Field</t>
  </si>
  <si>
    <t>PETCO Park</t>
  </si>
  <si>
    <t>Tropicana Field</t>
  </si>
  <si>
    <t>The Ballpark in Arlington</t>
  </si>
  <si>
    <t>SkyDome</t>
  </si>
  <si>
    <t>% Occupied</t>
  </si>
  <si>
    <t>Occupancy from past world series</t>
  </si>
  <si>
    <t>Predicted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</si>
</sst>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Arial"/>
    </font>
    <font>
      <b/>
      <sz val="18"/>
      <color rgb="FF000000"/>
      <name val="Arial"/>
    </font>
    <font>
      <sz val="10"/>
      <color rgb="FF000000"/>
      <name val="Arial"/>
    </font>
    <font>
      <sz val="15"/>
      <color rgb="FF000000"/>
      <name val="Arial"/>
    </font>
    <font>
      <sz val="12"/>
      <color rgb="FF545454"/>
      <name val="Arial"/>
      <family val="2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" fontId="7" fillId="0" borderId="0" xfId="0" applyNumberFormat="1" applyFont="1"/>
    <xf numFmtId="20" fontId="7" fillId="0" borderId="0" xfId="0" applyNumberFormat="1" applyFont="1"/>
    <xf numFmtId="0" fontId="8" fillId="0" borderId="0" xfId="0" applyFont="1"/>
    <xf numFmtId="1" fontId="4" fillId="0" borderId="0" xfId="0" applyNumberFormat="1" applyFont="1"/>
    <xf numFmtId="1" fontId="0" fillId="0" borderId="0" xfId="0" applyNumberFormat="1"/>
    <xf numFmtId="3" fontId="2" fillId="0" borderId="0" xfId="1" applyNumberFormat="1"/>
    <xf numFmtId="1" fontId="2" fillId="0" borderId="0" xfId="1" applyNumberFormat="1"/>
    <xf numFmtId="3" fontId="10" fillId="0" borderId="0" xfId="0" applyNumberFormat="1" applyFont="1"/>
    <xf numFmtId="0" fontId="10" fillId="0" borderId="0" xfId="0" applyFont="1"/>
    <xf numFmtId="3" fontId="11" fillId="0" borderId="0" xfId="0" applyNumberFormat="1" applyFont="1"/>
    <xf numFmtId="10" fontId="0" fillId="0" borderId="0" xfId="0" applyNumberFormat="1"/>
    <xf numFmtId="1" fontId="10" fillId="0" borderId="0" xfId="0" applyNumberFormat="1" applyFont="1"/>
    <xf numFmtId="1" fontId="10" fillId="0" borderId="0" xfId="0" applyNumberFormat="1" applyFont="1" applyAlignment="1">
      <alignment horizontal="right"/>
    </xf>
    <xf numFmtId="1" fontId="12" fillId="0" borderId="1" xfId="0" applyNumberFormat="1" applyFont="1" applyBorder="1"/>
    <xf numFmtId="1" fontId="12" fillId="0" borderId="2" xfId="0" applyNumberFormat="1" applyFont="1" applyBorder="1"/>
    <xf numFmtId="10" fontId="12" fillId="0" borderId="3" xfId="0" applyNumberFormat="1" applyFont="1" applyBorder="1"/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en.wikipedia.org/wiki/Rangers_Ballpark_in_Arlington" TargetMode="External"/><Relationship Id="rId21" Type="http://schemas.openxmlformats.org/officeDocument/2006/relationships/hyperlink" Target="http://en.wikipedia.org/wiki/Riverfront_Stadium" TargetMode="External"/><Relationship Id="rId22" Type="http://schemas.openxmlformats.org/officeDocument/2006/relationships/hyperlink" Target="http://en.wikipedia.org/wiki/Miller_Park_(Milwaukee)" TargetMode="External"/><Relationship Id="rId23" Type="http://schemas.openxmlformats.org/officeDocument/2006/relationships/hyperlink" Target="http://en.wikipedia.org/wiki/Minute_Maid_Park" TargetMode="External"/><Relationship Id="rId24" Type="http://schemas.openxmlformats.org/officeDocument/2006/relationships/hyperlink" Target="http://en.wikipedia.org/wiki/Tropicana_Field" TargetMode="External"/><Relationship Id="rId25" Type="http://schemas.openxmlformats.org/officeDocument/2006/relationships/hyperlink" Target="http://en.wikipedia.org/wiki/Chase_Field" TargetMode="External"/><Relationship Id="rId26" Type="http://schemas.openxmlformats.org/officeDocument/2006/relationships/hyperlink" Target="http://en.wikipedia.org/wiki/Mile_High_Stadium" TargetMode="External"/><Relationship Id="rId27" Type="http://schemas.openxmlformats.org/officeDocument/2006/relationships/hyperlink" Target="http://en.wikipedia.org/wiki/Target_Field" TargetMode="External"/><Relationship Id="rId28" Type="http://schemas.openxmlformats.org/officeDocument/2006/relationships/hyperlink" Target="http://en.wikipedia.org/wiki/Citizens_Bank_Park" TargetMode="External"/><Relationship Id="rId29" Type="http://schemas.openxmlformats.org/officeDocument/2006/relationships/hyperlink" Target="http://en.wikipedia.org/wiki/Miller_Park_(Milwaukee)" TargetMode="External"/><Relationship Id="rId1" Type="http://schemas.openxmlformats.org/officeDocument/2006/relationships/hyperlink" Target="http://en.wikipedia.org/wiki/Dodger_Stadium" TargetMode="External"/><Relationship Id="rId2" Type="http://schemas.openxmlformats.org/officeDocument/2006/relationships/hyperlink" Target="http://en.wikipedia.org/wiki/Fenway_Park" TargetMode="External"/><Relationship Id="rId3" Type="http://schemas.openxmlformats.org/officeDocument/2006/relationships/hyperlink" Target="http://en.wikipedia.org/wiki/Wrigley_Field" TargetMode="External"/><Relationship Id="rId4" Type="http://schemas.openxmlformats.org/officeDocument/2006/relationships/hyperlink" Target="http://en.wikipedia.org/wiki/Angel_Stadium_of_Anaheim" TargetMode="External"/><Relationship Id="rId5" Type="http://schemas.openxmlformats.org/officeDocument/2006/relationships/hyperlink" Target="http://en.wikipedia.org/wiki/Busch_Memorial_Stadium" TargetMode="External"/><Relationship Id="rId30" Type="http://schemas.openxmlformats.org/officeDocument/2006/relationships/hyperlink" Target="http://en.wikipedia.org/wiki/Fenway_Park" TargetMode="External"/><Relationship Id="rId31" Type="http://schemas.openxmlformats.org/officeDocument/2006/relationships/hyperlink" Target="http://en.wikipedia.org/wiki/Busch_Memorial_Stadium" TargetMode="External"/><Relationship Id="rId32" Type="http://schemas.openxmlformats.org/officeDocument/2006/relationships/hyperlink" Target="http://en.wikipedia.org/wiki/Comerica_Park" TargetMode="External"/><Relationship Id="rId9" Type="http://schemas.openxmlformats.org/officeDocument/2006/relationships/hyperlink" Target="http://en.wikipedia.org/wiki/Rogers_Centre" TargetMode="External"/><Relationship Id="rId6" Type="http://schemas.openxmlformats.org/officeDocument/2006/relationships/hyperlink" Target="http://en.wikipedia.org/wiki/Comerica_Park" TargetMode="External"/><Relationship Id="rId7" Type="http://schemas.openxmlformats.org/officeDocument/2006/relationships/hyperlink" Target="http://en.wikipedia.org/wiki/Safeco_Field" TargetMode="External"/><Relationship Id="rId8" Type="http://schemas.openxmlformats.org/officeDocument/2006/relationships/hyperlink" Target="http://en.wikipedia.org/wiki/AT%26T_Park" TargetMode="External"/><Relationship Id="rId33" Type="http://schemas.openxmlformats.org/officeDocument/2006/relationships/hyperlink" Target="http://en.wikipedia.org/wiki/AT%26T_Park" TargetMode="External"/><Relationship Id="rId34" Type="http://schemas.openxmlformats.org/officeDocument/2006/relationships/hyperlink" Target="http://en.wikipedia.org/wiki/Kauffman_Stadium" TargetMode="External"/><Relationship Id="rId35" Type="http://schemas.openxmlformats.org/officeDocument/2006/relationships/hyperlink" Target="http://en.wikipedia.org/wiki/Yankee_Stadium_(1923)" TargetMode="External"/><Relationship Id="rId36" Type="http://schemas.openxmlformats.org/officeDocument/2006/relationships/hyperlink" Target="http://en.wikipedia.org/wiki/Shea_Stadium" TargetMode="External"/><Relationship Id="rId10" Type="http://schemas.openxmlformats.org/officeDocument/2006/relationships/hyperlink" Target="http://en.wikipedia.org/wiki/Oriole_Park_at_Camden_Yards" TargetMode="External"/><Relationship Id="rId11" Type="http://schemas.openxmlformats.org/officeDocument/2006/relationships/hyperlink" Target="http://en.wikipedia.org/wiki/U.S._Cellular_Field" TargetMode="External"/><Relationship Id="rId12" Type="http://schemas.openxmlformats.org/officeDocument/2006/relationships/hyperlink" Target="http://en.wikipedia.org/wiki/Kauffman_Stadium" TargetMode="External"/><Relationship Id="rId13" Type="http://schemas.openxmlformats.org/officeDocument/2006/relationships/hyperlink" Target="http://en.wikipedia.org/wiki/Yankee_Stadium_(1923)" TargetMode="External"/><Relationship Id="rId14" Type="http://schemas.openxmlformats.org/officeDocument/2006/relationships/hyperlink" Target="http://en.wikipedia.org/wiki/PETCO_Park" TargetMode="External"/><Relationship Id="rId15" Type="http://schemas.openxmlformats.org/officeDocument/2006/relationships/hyperlink" Target="http://en.wikipedia.org/wiki/Jacobs_Field" TargetMode="External"/><Relationship Id="rId16" Type="http://schemas.openxmlformats.org/officeDocument/2006/relationships/hyperlink" Target="http://en.wikipedia.org/wiki/Atlanta-Fulton_County_Stadium" TargetMode="External"/><Relationship Id="rId17" Type="http://schemas.openxmlformats.org/officeDocument/2006/relationships/hyperlink" Target="http://en.wikipedia.org/wiki/Shea_Stadium" TargetMode="External"/><Relationship Id="rId18" Type="http://schemas.openxmlformats.org/officeDocument/2006/relationships/hyperlink" Target="http://en.wikipedia.org/wiki/PNC_Park" TargetMode="External"/><Relationship Id="rId19" Type="http://schemas.openxmlformats.org/officeDocument/2006/relationships/hyperlink" Target="http://en.wikipedia.org/wiki/Oakland_Coliseum" TargetMode="External"/><Relationship Id="rId37" Type="http://schemas.openxmlformats.org/officeDocument/2006/relationships/hyperlink" Target="http://en.wikipedia.org/wiki/Chase_Fiel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2012_World_Series" TargetMode="External"/><Relationship Id="rId14" Type="http://schemas.openxmlformats.org/officeDocument/2006/relationships/hyperlink" Target="http://en.wikipedia.org/wiki/2012_World_Series" TargetMode="External"/><Relationship Id="rId15" Type="http://schemas.openxmlformats.org/officeDocument/2006/relationships/hyperlink" Target="http://en.wikipedia.org/wiki/Comerica_Park" TargetMode="External"/><Relationship Id="rId16" Type="http://schemas.openxmlformats.org/officeDocument/2006/relationships/hyperlink" Target="http://en.wikipedia.org/wiki/2012_World_Series" TargetMode="External"/><Relationship Id="rId17" Type="http://schemas.openxmlformats.org/officeDocument/2006/relationships/hyperlink" Target="http://en.wikipedia.org/wiki/2012_World_Series" TargetMode="External"/><Relationship Id="rId18" Type="http://schemas.openxmlformats.org/officeDocument/2006/relationships/hyperlink" Target="http://en.wikipedia.org/wiki/AT%26T_Park" TargetMode="External"/><Relationship Id="rId19" Type="http://schemas.openxmlformats.org/officeDocument/2006/relationships/hyperlink" Target="http://en.wikipedia.org/wiki/Busch_Stadium" TargetMode="External"/><Relationship Id="rId63" Type="http://schemas.openxmlformats.org/officeDocument/2006/relationships/hyperlink" Target="http://en.wikipedia.org/wiki/2001_World_Series" TargetMode="External"/><Relationship Id="rId64" Type="http://schemas.openxmlformats.org/officeDocument/2006/relationships/hyperlink" Target="http://en.wikipedia.org/wiki/2001_World_Series" TargetMode="External"/><Relationship Id="rId65" Type="http://schemas.openxmlformats.org/officeDocument/2006/relationships/hyperlink" Target="http://en.wikipedia.org/wiki/2001_World_Series" TargetMode="External"/><Relationship Id="rId66" Type="http://schemas.openxmlformats.org/officeDocument/2006/relationships/hyperlink" Target="http://en.wikipedia.org/wiki/2001_World_Series" TargetMode="External"/><Relationship Id="rId67" Type="http://schemas.openxmlformats.org/officeDocument/2006/relationships/hyperlink" Target="http://en.wikipedia.org/wiki/2001_World_Series" TargetMode="External"/><Relationship Id="rId68" Type="http://schemas.openxmlformats.org/officeDocument/2006/relationships/hyperlink" Target="http://en.wikipedia.org/wiki/Yankee_Stadium_(1923)" TargetMode="External"/><Relationship Id="rId69" Type="http://schemas.openxmlformats.org/officeDocument/2006/relationships/hyperlink" Target="http://en.wikipedia.org/wiki/2000_World_Series" TargetMode="External"/><Relationship Id="rId50" Type="http://schemas.openxmlformats.org/officeDocument/2006/relationships/hyperlink" Target="http://en.wikipedia.org/wiki/Angel_Stadium_of_Anaheim" TargetMode="External"/><Relationship Id="rId51" Type="http://schemas.openxmlformats.org/officeDocument/2006/relationships/hyperlink" Target="http://en.wikipedia.org/wiki/2002_World_Series" TargetMode="External"/><Relationship Id="rId52" Type="http://schemas.openxmlformats.org/officeDocument/2006/relationships/hyperlink" Target="http://en.wikipedia.org/wiki/2002_World_Series" TargetMode="External"/><Relationship Id="rId53" Type="http://schemas.openxmlformats.org/officeDocument/2006/relationships/hyperlink" Target="http://en.wikipedia.org/wiki/AT%26T_Park" TargetMode="External"/><Relationship Id="rId54" Type="http://schemas.openxmlformats.org/officeDocument/2006/relationships/hyperlink" Target="http://en.wikipedia.org/wiki/2002_World_Series" TargetMode="External"/><Relationship Id="rId55" Type="http://schemas.openxmlformats.org/officeDocument/2006/relationships/hyperlink" Target="http://en.wikipedia.org/wiki/2002_World_Series" TargetMode="External"/><Relationship Id="rId56" Type="http://schemas.openxmlformats.org/officeDocument/2006/relationships/hyperlink" Target="http://en.wikipedia.org/wiki/2002_World_Series" TargetMode="External"/><Relationship Id="rId57" Type="http://schemas.openxmlformats.org/officeDocument/2006/relationships/hyperlink" Target="http://en.wikipedia.org/wiki/2002_World_Series" TargetMode="External"/><Relationship Id="rId58" Type="http://schemas.openxmlformats.org/officeDocument/2006/relationships/hyperlink" Target="http://en.wikipedia.org/wiki/2002_World_Series" TargetMode="External"/><Relationship Id="rId59" Type="http://schemas.openxmlformats.org/officeDocument/2006/relationships/hyperlink" Target="http://en.wikipedia.org/wiki/Chase_Field" TargetMode="External"/><Relationship Id="rId40" Type="http://schemas.openxmlformats.org/officeDocument/2006/relationships/hyperlink" Target="http://en.wikipedia.org/wiki/2006_World_Series" TargetMode="External"/><Relationship Id="rId41" Type="http://schemas.openxmlformats.org/officeDocument/2006/relationships/hyperlink" Target="http://en.wikipedia.org/wiki/2006_World_Series" TargetMode="External"/><Relationship Id="rId42" Type="http://schemas.openxmlformats.org/officeDocument/2006/relationships/hyperlink" Target="http://en.wikipedia.org/wiki/Yankee_Stadium_(1923)" TargetMode="External"/><Relationship Id="rId43" Type="http://schemas.openxmlformats.org/officeDocument/2006/relationships/hyperlink" Target="http://en.wikipedia.org/wiki/2003_World_Series" TargetMode="External"/><Relationship Id="rId44" Type="http://schemas.openxmlformats.org/officeDocument/2006/relationships/hyperlink" Target="http://en.wikipedia.org/wiki/2003_World_Series" TargetMode="External"/><Relationship Id="rId45" Type="http://schemas.openxmlformats.org/officeDocument/2006/relationships/hyperlink" Target="http://en.wikipedia.org/wiki/Sun_Life_Stadium" TargetMode="External"/><Relationship Id="rId46" Type="http://schemas.openxmlformats.org/officeDocument/2006/relationships/hyperlink" Target="http://en.wikipedia.org/wiki/2003_World_Series" TargetMode="External"/><Relationship Id="rId47" Type="http://schemas.openxmlformats.org/officeDocument/2006/relationships/hyperlink" Target="http://en.wikipedia.org/wiki/2003_World_Series" TargetMode="External"/><Relationship Id="rId48" Type="http://schemas.openxmlformats.org/officeDocument/2006/relationships/hyperlink" Target="http://en.wikipedia.org/wiki/2003_World_Series" TargetMode="External"/><Relationship Id="rId49" Type="http://schemas.openxmlformats.org/officeDocument/2006/relationships/hyperlink" Target="http://en.wikipedia.org/wiki/2003_World_Series" TargetMode="External"/><Relationship Id="rId1" Type="http://schemas.openxmlformats.org/officeDocument/2006/relationships/hyperlink" Target="http://en.wikipedia.org/wiki/AT%26T_Park" TargetMode="External"/><Relationship Id="rId2" Type="http://schemas.openxmlformats.org/officeDocument/2006/relationships/hyperlink" Target="http://en.wikipedia.org/wiki/Kauffman_Stadium" TargetMode="External"/><Relationship Id="rId3" Type="http://schemas.openxmlformats.org/officeDocument/2006/relationships/hyperlink" Target="http://en.wikipedia.org/wiki/Fenway_Park" TargetMode="External"/><Relationship Id="rId4" Type="http://schemas.openxmlformats.org/officeDocument/2006/relationships/hyperlink" Target="http://en.wikipedia.org/wiki/Fenway_Park" TargetMode="External"/><Relationship Id="rId5" Type="http://schemas.openxmlformats.org/officeDocument/2006/relationships/hyperlink" Target="http://en.wikipedia.org/wiki/2013_World_Series" TargetMode="External"/><Relationship Id="rId6" Type="http://schemas.openxmlformats.org/officeDocument/2006/relationships/hyperlink" Target="http://en.wikipedia.org/wiki/2013_World_Series" TargetMode="External"/><Relationship Id="rId7" Type="http://schemas.openxmlformats.org/officeDocument/2006/relationships/hyperlink" Target="http://en.wikipedia.org/wiki/Busch_Stadium" TargetMode="External"/><Relationship Id="rId8" Type="http://schemas.openxmlformats.org/officeDocument/2006/relationships/hyperlink" Target="http://en.wikipedia.org/wiki/2013_World_Series" TargetMode="External"/><Relationship Id="rId9" Type="http://schemas.openxmlformats.org/officeDocument/2006/relationships/hyperlink" Target="http://en.wikipedia.org/wiki/2013_World_Series" TargetMode="External"/><Relationship Id="rId30" Type="http://schemas.openxmlformats.org/officeDocument/2006/relationships/hyperlink" Target="http://en.wikipedia.org/wiki/2007_World_Series" TargetMode="External"/><Relationship Id="rId31" Type="http://schemas.openxmlformats.org/officeDocument/2006/relationships/hyperlink" Target="http://en.wikipedia.org/wiki/Coors_Field" TargetMode="External"/><Relationship Id="rId32" Type="http://schemas.openxmlformats.org/officeDocument/2006/relationships/hyperlink" Target="http://en.wikipedia.org/wiki/2007_World_Series" TargetMode="External"/><Relationship Id="rId33" Type="http://schemas.openxmlformats.org/officeDocument/2006/relationships/hyperlink" Target="http://en.wikipedia.org/wiki/2007_World_Series" TargetMode="External"/><Relationship Id="rId34" Type="http://schemas.openxmlformats.org/officeDocument/2006/relationships/hyperlink" Target="http://en.wikipedia.org/wiki/Fenway_Park" TargetMode="External"/><Relationship Id="rId35" Type="http://schemas.openxmlformats.org/officeDocument/2006/relationships/hyperlink" Target="http://en.wikipedia.org/wiki/Comerica_Park" TargetMode="External"/><Relationship Id="rId36" Type="http://schemas.openxmlformats.org/officeDocument/2006/relationships/hyperlink" Target="http://en.wikipedia.org/wiki/2006_World_Series" TargetMode="External"/><Relationship Id="rId37" Type="http://schemas.openxmlformats.org/officeDocument/2006/relationships/hyperlink" Target="http://en.wikipedia.org/wiki/2006_World_Series" TargetMode="External"/><Relationship Id="rId38" Type="http://schemas.openxmlformats.org/officeDocument/2006/relationships/hyperlink" Target="http://en.wikipedia.org/wiki/Busch_Stadium" TargetMode="External"/><Relationship Id="rId39" Type="http://schemas.openxmlformats.org/officeDocument/2006/relationships/hyperlink" Target="http://en.wikipedia.org/wiki/2006_World_Series" TargetMode="External"/><Relationship Id="rId70" Type="http://schemas.openxmlformats.org/officeDocument/2006/relationships/hyperlink" Target="http://en.wikipedia.org/wiki/2000_World_Series" TargetMode="External"/><Relationship Id="rId71" Type="http://schemas.openxmlformats.org/officeDocument/2006/relationships/hyperlink" Target="http://en.wikipedia.org/wiki/Shea_Stadium" TargetMode="External"/><Relationship Id="rId72" Type="http://schemas.openxmlformats.org/officeDocument/2006/relationships/hyperlink" Target="http://en.wikipedia.org/wiki/2000_World_Series" TargetMode="External"/><Relationship Id="rId20" Type="http://schemas.openxmlformats.org/officeDocument/2006/relationships/hyperlink" Target="http://en.wikipedia.org/wiki/2011_World_Series" TargetMode="External"/><Relationship Id="rId21" Type="http://schemas.openxmlformats.org/officeDocument/2006/relationships/hyperlink" Target="http://en.wikipedia.org/wiki/2011_World_Series" TargetMode="External"/><Relationship Id="rId22" Type="http://schemas.openxmlformats.org/officeDocument/2006/relationships/hyperlink" Target="http://en.wikipedia.org/wiki/Rangers_Ballpark_in_Arlington" TargetMode="External"/><Relationship Id="rId23" Type="http://schemas.openxmlformats.org/officeDocument/2006/relationships/hyperlink" Target="http://en.wikipedia.org/wiki/2011_World_Series" TargetMode="External"/><Relationship Id="rId24" Type="http://schemas.openxmlformats.org/officeDocument/2006/relationships/hyperlink" Target="http://en.wikipedia.org/wiki/2011_World_Series" TargetMode="External"/><Relationship Id="rId25" Type="http://schemas.openxmlformats.org/officeDocument/2006/relationships/hyperlink" Target="http://en.wikipedia.org/wiki/2011_World_Series" TargetMode="External"/><Relationship Id="rId26" Type="http://schemas.openxmlformats.org/officeDocument/2006/relationships/hyperlink" Target="http://en.wikipedia.org/wiki/2011_World_Series" TargetMode="External"/><Relationship Id="rId27" Type="http://schemas.openxmlformats.org/officeDocument/2006/relationships/hyperlink" Target="http://en.wikipedia.org/wiki/2011_World_Series" TargetMode="External"/><Relationship Id="rId28" Type="http://schemas.openxmlformats.org/officeDocument/2006/relationships/hyperlink" Target="http://en.wikipedia.org/wiki/Fenway_Park" TargetMode="External"/><Relationship Id="rId29" Type="http://schemas.openxmlformats.org/officeDocument/2006/relationships/hyperlink" Target="http://en.wikipedia.org/wiki/2007_World_Series" TargetMode="External"/><Relationship Id="rId73" Type="http://schemas.openxmlformats.org/officeDocument/2006/relationships/hyperlink" Target="http://en.wikipedia.org/wiki/2000_World_Series" TargetMode="External"/><Relationship Id="rId74" Type="http://schemas.openxmlformats.org/officeDocument/2006/relationships/hyperlink" Target="http://en.wikipedia.org/wiki/2000_World_Series" TargetMode="External"/><Relationship Id="rId60" Type="http://schemas.openxmlformats.org/officeDocument/2006/relationships/hyperlink" Target="http://en.wikipedia.org/wiki/2001_World_Series" TargetMode="External"/><Relationship Id="rId61" Type="http://schemas.openxmlformats.org/officeDocument/2006/relationships/hyperlink" Target="http://en.wikipedia.org/wiki/2001_World_Series" TargetMode="External"/><Relationship Id="rId62" Type="http://schemas.openxmlformats.org/officeDocument/2006/relationships/hyperlink" Target="http://en.wikipedia.org/wiki/Yankee_Stadium_(1923)" TargetMode="External"/><Relationship Id="rId10" Type="http://schemas.openxmlformats.org/officeDocument/2006/relationships/hyperlink" Target="http://en.wikipedia.org/wiki/2013_World_Series" TargetMode="External"/><Relationship Id="rId11" Type="http://schemas.openxmlformats.org/officeDocument/2006/relationships/hyperlink" Target="http://en.wikipedia.org/wiki/2013_World_Series" TargetMode="External"/><Relationship Id="rId12" Type="http://schemas.openxmlformats.org/officeDocument/2006/relationships/hyperlink" Target="http://en.wikipedia.org/wiki/AT%26T_P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10" sqref="I10"/>
    </sheetView>
  </sheetViews>
  <sheetFormatPr baseColWidth="10" defaultRowHeight="15" x14ac:dyDescent="0"/>
  <cols>
    <col min="1" max="1" width="41.1640625" bestFit="1" customWidth="1"/>
    <col min="2" max="2" width="26.33203125" bestFit="1" customWidth="1"/>
    <col min="3" max="3" width="27.33203125" bestFit="1" customWidth="1"/>
    <col min="4" max="4" width="28.83203125" style="11" bestFit="1" customWidth="1"/>
    <col min="5" max="5" width="10.83203125" style="17"/>
    <col min="6" max="6" width="24" style="11" customWidth="1"/>
  </cols>
  <sheetData>
    <row r="1" spans="1:6">
      <c r="A1" t="s">
        <v>0</v>
      </c>
      <c r="B1" t="s">
        <v>133</v>
      </c>
      <c r="C1" t="s">
        <v>132</v>
      </c>
      <c r="D1" s="11" t="s">
        <v>157</v>
      </c>
      <c r="E1" s="17" t="s">
        <v>156</v>
      </c>
      <c r="F1" s="11" t="s">
        <v>158</v>
      </c>
    </row>
    <row r="2" spans="1:6" ht="18">
      <c r="A2" t="s">
        <v>1</v>
      </c>
      <c r="B2" s="1" t="s">
        <v>144</v>
      </c>
      <c r="C2" s="14">
        <v>56000</v>
      </c>
      <c r="E2" s="17">
        <f>D2/C2</f>
        <v>0</v>
      </c>
      <c r="F2" s="11">
        <f>IF( D2="",$E$45*C2,D2)</f>
        <v>55891.552606106743</v>
      </c>
    </row>
    <row r="3" spans="1:6" ht="18">
      <c r="A3" t="s">
        <v>2</v>
      </c>
      <c r="B3" s="1" t="s">
        <v>47</v>
      </c>
      <c r="C3" s="14">
        <v>37673</v>
      </c>
      <c r="D3" s="11">
        <f>AVERAGEIF(past_data!$A$2:$A$15,prediction!A3,past_data!$D$2:$D$15)</f>
        <v>37480.416666666672</v>
      </c>
      <c r="E3" s="17">
        <f>D3/C3</f>
        <v>0.99488802767676243</v>
      </c>
      <c r="F3" s="11">
        <f>IF( D3="",$E$45*C3,D3)</f>
        <v>37480.416666666672</v>
      </c>
    </row>
    <row r="4" spans="1:6">
      <c r="A4" t="s">
        <v>3</v>
      </c>
      <c r="B4" s="1" t="s">
        <v>136</v>
      </c>
      <c r="C4">
        <v>41072</v>
      </c>
      <c r="E4" s="17">
        <f t="shared" ref="E4:E30" si="0">D4/C4</f>
        <v>0</v>
      </c>
      <c r="F4" s="11">
        <f>IF( D4="",$E$45*C4,D4)</f>
        <v>40992.461582821714</v>
      </c>
    </row>
    <row r="5" spans="1:6" ht="18">
      <c r="A5" t="s">
        <v>4</v>
      </c>
      <c r="B5" s="1" t="s">
        <v>143</v>
      </c>
      <c r="C5" s="14">
        <v>45483</v>
      </c>
      <c r="E5" s="17">
        <f t="shared" si="0"/>
        <v>0</v>
      </c>
      <c r="F5" s="11">
        <f>IF( D5="",$E$45*C5,D5)</f>
        <v>45394.919413992015</v>
      </c>
    </row>
    <row r="6" spans="1:6" ht="18">
      <c r="A6" t="s">
        <v>5</v>
      </c>
      <c r="B6" s="1" t="s">
        <v>53</v>
      </c>
      <c r="C6" s="14">
        <v>49676</v>
      </c>
      <c r="D6" s="11">
        <f>AVERAGEIF(past_data!$A$2:$A$15,prediction!A6,past_data!$D$2:$D$15)</f>
        <v>47275.083333333328</v>
      </c>
      <c r="E6" s="17">
        <f t="shared" si="0"/>
        <v>0.95166847840674229</v>
      </c>
      <c r="F6" s="11">
        <f>IF( D6="",$E$45*C6,D6)</f>
        <v>47275.083333333328</v>
      </c>
    </row>
    <row r="7" spans="1:6" ht="18">
      <c r="A7" t="s">
        <v>6</v>
      </c>
      <c r="B7" s="1" t="s">
        <v>66</v>
      </c>
      <c r="C7" s="14">
        <v>41574</v>
      </c>
      <c r="D7" s="11">
        <f>AVERAGEIF(past_data!$A$2:$A$15,prediction!A7,past_data!$D$2:$D$15)</f>
        <v>42356.5</v>
      </c>
      <c r="E7" s="17">
        <f t="shared" si="0"/>
        <v>1.0188218598162313</v>
      </c>
      <c r="F7" s="11">
        <f>IF( D7="",$E$45*C7,D7)</f>
        <v>42356.5</v>
      </c>
    </row>
    <row r="8" spans="1:6" ht="18">
      <c r="A8" t="s">
        <v>7</v>
      </c>
      <c r="B8" s="1" t="s">
        <v>151</v>
      </c>
      <c r="C8" s="14">
        <v>47574</v>
      </c>
      <c r="E8" s="17">
        <f t="shared" si="0"/>
        <v>0</v>
      </c>
      <c r="F8" s="11">
        <f>IF( D8="",$E$45*C8,D8)</f>
        <v>47481.870065766467</v>
      </c>
    </row>
    <row r="9" spans="1:6" ht="18">
      <c r="A9" t="s">
        <v>8</v>
      </c>
      <c r="B9" s="1" t="s">
        <v>34</v>
      </c>
      <c r="C9" s="15">
        <v>40930</v>
      </c>
      <c r="D9" s="11">
        <f>AVERAGEIF(past_data!$A$2:$A$15,prediction!A9,past_data!$D$2:$D$15)</f>
        <v>42988.083333333328</v>
      </c>
      <c r="E9" s="17">
        <f t="shared" si="0"/>
        <v>1.0502830035019137</v>
      </c>
      <c r="F9" s="11">
        <f>IF( D9="",$E$45*C9,D9)</f>
        <v>42988.083333333328</v>
      </c>
    </row>
    <row r="10" spans="1:6" ht="18">
      <c r="A10" t="s">
        <v>9</v>
      </c>
      <c r="B10" s="1" t="s">
        <v>155</v>
      </c>
      <c r="C10" s="14">
        <v>49282</v>
      </c>
      <c r="E10" s="17">
        <f t="shared" si="0"/>
        <v>0</v>
      </c>
      <c r="F10" s="11">
        <f>IF( D10="",$E$45*C10,D10)</f>
        <v>49186.562420252725</v>
      </c>
    </row>
    <row r="11" spans="1:6" ht="18">
      <c r="A11" t="s">
        <v>10</v>
      </c>
      <c r="B11" s="1" t="s">
        <v>135</v>
      </c>
      <c r="C11" s="14">
        <v>45971</v>
      </c>
      <c r="E11" s="17">
        <f t="shared" si="0"/>
        <v>0</v>
      </c>
      <c r="F11" s="11">
        <f>IF( D11="",$E$45*C11,D11)</f>
        <v>45881.974372416662</v>
      </c>
    </row>
    <row r="12" spans="1:6" ht="18">
      <c r="A12" t="s">
        <v>11</v>
      </c>
      <c r="B12" s="1" t="s">
        <v>137</v>
      </c>
      <c r="C12" s="14">
        <v>40615</v>
      </c>
      <c r="E12" s="17">
        <f t="shared" si="0"/>
        <v>0</v>
      </c>
      <c r="F12" s="11">
        <f>IF( D12="",$E$45*C12,D12)</f>
        <v>40536.346591018308</v>
      </c>
    </row>
    <row r="13" spans="1:6" ht="18">
      <c r="A13" t="s">
        <v>12</v>
      </c>
      <c r="B13" s="1" t="s">
        <v>142</v>
      </c>
      <c r="C13" s="14">
        <v>37903</v>
      </c>
      <c r="D13" s="11">
        <f>AVERAGEIF(past_data!$A$2:$A$15,prediction!A13,past_data!$D$2:$D$15)</f>
        <v>40453</v>
      </c>
      <c r="E13" s="17">
        <f t="shared" si="0"/>
        <v>1.0672769965438091</v>
      </c>
      <c r="F13" s="11">
        <f>IF( D13="",$E$45*C13,D13)</f>
        <v>40453</v>
      </c>
    </row>
    <row r="14" spans="1:6" ht="18">
      <c r="A14" t="s">
        <v>13</v>
      </c>
      <c r="B14" s="1" t="s">
        <v>147</v>
      </c>
      <c r="C14" s="14">
        <v>56936</v>
      </c>
      <c r="D14" s="11">
        <f>AVERAGEIF(past_data!$A$2:$A$15,prediction!A14,past_data!$D$2:$D$15)</f>
        <v>55883.444444444445</v>
      </c>
      <c r="E14" s="17">
        <f t="shared" si="0"/>
        <v>0.98151335612695734</v>
      </c>
      <c r="F14" s="11">
        <f>IF( D14="",$E$45*C14,D14)</f>
        <v>55883.444444444445</v>
      </c>
    </row>
    <row r="15" spans="1:6" ht="18">
      <c r="A15" t="s">
        <v>14</v>
      </c>
      <c r="B15" s="1" t="s">
        <v>152</v>
      </c>
      <c r="C15" s="14">
        <v>42302</v>
      </c>
      <c r="E15" s="17">
        <f t="shared" si="0"/>
        <v>0</v>
      </c>
      <c r="F15" s="11">
        <f>IF( D15="",$E$45*C15,D15)</f>
        <v>42220.079613277274</v>
      </c>
    </row>
    <row r="16" spans="1:6" ht="18">
      <c r="A16" t="s">
        <v>15</v>
      </c>
      <c r="B16" s="1" t="s">
        <v>139</v>
      </c>
      <c r="C16" s="14">
        <v>36675</v>
      </c>
      <c r="E16" s="17">
        <f t="shared" si="0"/>
        <v>0</v>
      </c>
      <c r="F16" s="11">
        <f>IF( D16="",$E$45*C16,D16)</f>
        <v>36603.976639802946</v>
      </c>
    </row>
    <row r="17" spans="1:6" ht="18">
      <c r="A17" t="s">
        <v>16</v>
      </c>
      <c r="B17" s="1" t="s">
        <v>134</v>
      </c>
      <c r="C17" s="14">
        <v>52007</v>
      </c>
      <c r="E17" s="17">
        <f t="shared" si="0"/>
        <v>0</v>
      </c>
      <c r="F17" s="11">
        <f>IF( D17="",$E$45*C17,D17)</f>
        <v>51906.285292603454</v>
      </c>
    </row>
    <row r="18" spans="1:6">
      <c r="A18" t="s">
        <v>17</v>
      </c>
      <c r="C18" s="16">
        <v>37000</v>
      </c>
      <c r="E18" s="17">
        <f t="shared" si="0"/>
        <v>0</v>
      </c>
      <c r="F18" s="11">
        <f>IF( D18="",$E$45*C18,D18)</f>
        <v>36928.347257606241</v>
      </c>
    </row>
    <row r="19" spans="1:6" ht="18">
      <c r="A19" t="s">
        <v>18</v>
      </c>
      <c r="B19" s="1" t="s">
        <v>44</v>
      </c>
      <c r="C19" s="14">
        <v>57333</v>
      </c>
      <c r="D19" s="11">
        <f>AVERAGEIF(past_data!$A$2:$A$15,prediction!A19,past_data!$D$2:$D$15)</f>
        <v>55293.666666666664</v>
      </c>
      <c r="E19" s="17">
        <f t="shared" si="0"/>
        <v>0.9644300257559637</v>
      </c>
      <c r="F19" s="11">
        <f>IF( D19="",$E$45*C19,D19)</f>
        <v>55293.666666666664</v>
      </c>
    </row>
    <row r="20" spans="1:6" ht="18">
      <c r="A20" t="s">
        <v>19</v>
      </c>
      <c r="B20" s="1" t="s">
        <v>150</v>
      </c>
      <c r="C20" s="14">
        <v>38362</v>
      </c>
      <c r="E20" s="17">
        <f t="shared" si="0"/>
        <v>0</v>
      </c>
      <c r="F20" s="11">
        <f>IF( D20="",$E$45*C20,D20)</f>
        <v>38287.709662061912</v>
      </c>
    </row>
    <row r="21" spans="1:6" ht="18">
      <c r="A21" t="s">
        <v>20</v>
      </c>
      <c r="B21" s="1" t="s">
        <v>148</v>
      </c>
      <c r="C21" s="14">
        <v>55945</v>
      </c>
      <c r="E21" s="17">
        <f t="shared" si="0"/>
        <v>0</v>
      </c>
      <c r="F21" s="11">
        <f>IF( D21="",$E$45*C21,D21)</f>
        <v>55836.659116940034</v>
      </c>
    </row>
    <row r="22" spans="1:6" ht="18">
      <c r="A22" t="s">
        <v>21</v>
      </c>
      <c r="B22" s="1" t="s">
        <v>154</v>
      </c>
      <c r="C22" s="14">
        <v>48114</v>
      </c>
      <c r="E22" s="17">
        <f t="shared" si="0"/>
        <v>0</v>
      </c>
      <c r="F22" s="11">
        <f>IF( D22="",$E$45*C22,D22)</f>
        <v>48020.82432303964</v>
      </c>
    </row>
    <row r="23" spans="1:6" ht="18">
      <c r="A23" t="s">
        <v>22</v>
      </c>
      <c r="B23" s="1" t="s">
        <v>138</v>
      </c>
      <c r="C23" s="14">
        <v>52952</v>
      </c>
      <c r="E23" s="17">
        <f t="shared" si="0"/>
        <v>0</v>
      </c>
      <c r="F23" s="11">
        <f>IF( D23="",$E$45*C23,D23)</f>
        <v>52849.455242831507</v>
      </c>
    </row>
    <row r="24" spans="1:6">
      <c r="A24" t="s">
        <v>23</v>
      </c>
      <c r="B24" s="1" t="s">
        <v>145</v>
      </c>
      <c r="C24" s="12">
        <v>41900</v>
      </c>
      <c r="E24" s="17">
        <f t="shared" si="0"/>
        <v>0</v>
      </c>
      <c r="F24" s="11">
        <f>IF( D24="",$E$45*C24,D24)</f>
        <v>41818.858110640584</v>
      </c>
    </row>
    <row r="25" spans="1:6" ht="18">
      <c r="A25" t="s">
        <v>24</v>
      </c>
      <c r="B25" s="1" t="s">
        <v>141</v>
      </c>
      <c r="C25" s="14">
        <v>41574</v>
      </c>
      <c r="E25" s="17">
        <f t="shared" si="0"/>
        <v>0</v>
      </c>
      <c r="F25" s="11">
        <f>IF( D25="",$E$45*C25,D25)</f>
        <v>41493.489429397887</v>
      </c>
    </row>
    <row r="26" spans="1:6" ht="18">
      <c r="A26" t="s">
        <v>25</v>
      </c>
      <c r="B26" s="1" t="s">
        <v>153</v>
      </c>
      <c r="C26" s="14">
        <v>31042</v>
      </c>
      <c r="E26" s="17">
        <f t="shared" si="0"/>
        <v>0</v>
      </c>
      <c r="F26" s="11">
        <f>IF( D26="",$E$45*C26,D26)</f>
        <v>30981.885285692242</v>
      </c>
    </row>
    <row r="27" spans="1:6" ht="18">
      <c r="A27" t="s">
        <v>26</v>
      </c>
      <c r="B27" s="1" t="s">
        <v>125</v>
      </c>
      <c r="C27" s="15">
        <v>48633</v>
      </c>
      <c r="D27" s="11">
        <f>AVERAGEIF(past_data!$A$2:$A$15,prediction!A27,past_data!$D$2:$D$15)</f>
        <v>49647</v>
      </c>
      <c r="E27" s="17">
        <f t="shared" si="0"/>
        <v>1.020850040096231</v>
      </c>
      <c r="F27" s="11">
        <f>IF( D27="",$E$45*C27,D27)</f>
        <v>49647</v>
      </c>
    </row>
    <row r="28" spans="1:6" ht="18">
      <c r="A28" t="s">
        <v>27</v>
      </c>
      <c r="B28" s="1" t="s">
        <v>140</v>
      </c>
      <c r="C28" s="14">
        <v>76273</v>
      </c>
      <c r="E28" s="17">
        <f t="shared" si="0"/>
        <v>0</v>
      </c>
      <c r="F28" s="11">
        <f>IF( D28="",$E$45*C28,D28)</f>
        <v>76125.292712956783</v>
      </c>
    </row>
    <row r="29" spans="1:6" ht="18">
      <c r="A29" t="s">
        <v>28</v>
      </c>
      <c r="B29" s="1" t="s">
        <v>146</v>
      </c>
      <c r="C29" s="14">
        <v>39021</v>
      </c>
      <c r="E29" s="17">
        <f t="shared" si="0"/>
        <v>0</v>
      </c>
      <c r="F29" s="11">
        <f>IF( D29="",$E$45*C29,D29)</f>
        <v>38945.433468623058</v>
      </c>
    </row>
    <row r="30" spans="1:6" ht="18">
      <c r="A30" t="s">
        <v>29</v>
      </c>
      <c r="B30" s="1" t="s">
        <v>149</v>
      </c>
      <c r="C30" s="14">
        <v>43651</v>
      </c>
      <c r="E30" s="17">
        <f t="shared" si="0"/>
        <v>0</v>
      </c>
      <c r="F30" s="11">
        <f>IF( D30="",$E$45*C30,D30)</f>
        <v>43566.467193020813</v>
      </c>
    </row>
    <row r="36" spans="1:5">
      <c r="A36" t="s">
        <v>0</v>
      </c>
      <c r="B36" t="s">
        <v>133</v>
      </c>
      <c r="C36" t="s">
        <v>132</v>
      </c>
      <c r="D36" s="11" t="s">
        <v>157</v>
      </c>
      <c r="E36" s="17" t="s">
        <v>156</v>
      </c>
    </row>
    <row r="37" spans="1:5" ht="18">
      <c r="A37" t="s">
        <v>2</v>
      </c>
      <c r="B37" s="1" t="s">
        <v>47</v>
      </c>
      <c r="C37" s="18">
        <v>37673</v>
      </c>
      <c r="D37" s="11">
        <v>37480.416666666672</v>
      </c>
      <c r="E37" s="17">
        <f>D37/C37</f>
        <v>0.99488802767676243</v>
      </c>
    </row>
    <row r="38" spans="1:5" ht="18">
      <c r="A38" t="s">
        <v>5</v>
      </c>
      <c r="B38" s="1" t="s">
        <v>53</v>
      </c>
      <c r="C38" s="18">
        <v>49676</v>
      </c>
      <c r="D38" s="11">
        <v>47275.083333333328</v>
      </c>
      <c r="E38" s="17">
        <f t="shared" ref="E38:E44" si="1">D38/C38</f>
        <v>0.95166847840674229</v>
      </c>
    </row>
    <row r="39" spans="1:5" ht="18">
      <c r="A39" t="s">
        <v>6</v>
      </c>
      <c r="B39" s="1" t="s">
        <v>66</v>
      </c>
      <c r="C39" s="18">
        <v>41574</v>
      </c>
      <c r="D39" s="11">
        <v>42356.5</v>
      </c>
      <c r="E39" s="17">
        <f t="shared" si="1"/>
        <v>1.0188218598162313</v>
      </c>
    </row>
    <row r="40" spans="1:5" ht="18">
      <c r="A40" t="s">
        <v>8</v>
      </c>
      <c r="B40" s="1" t="s">
        <v>34</v>
      </c>
      <c r="C40" s="19">
        <v>40930</v>
      </c>
      <c r="D40" s="11">
        <v>42988.083333333328</v>
      </c>
      <c r="E40" s="17">
        <f t="shared" si="1"/>
        <v>1.0502830035019137</v>
      </c>
    </row>
    <row r="41" spans="1:5" ht="18">
      <c r="A41" t="s">
        <v>12</v>
      </c>
      <c r="B41" s="1" t="s">
        <v>142</v>
      </c>
      <c r="C41" s="18">
        <v>37903</v>
      </c>
      <c r="D41" s="11">
        <v>40453</v>
      </c>
      <c r="E41" s="17">
        <f t="shared" si="1"/>
        <v>1.0672769965438091</v>
      </c>
    </row>
    <row r="42" spans="1:5" ht="18">
      <c r="A42" t="s">
        <v>13</v>
      </c>
      <c r="B42" s="1" t="s">
        <v>147</v>
      </c>
      <c r="C42" s="18">
        <v>56936</v>
      </c>
      <c r="D42" s="11">
        <v>55883.444444444445</v>
      </c>
      <c r="E42" s="17">
        <f t="shared" si="1"/>
        <v>0.98151335612695734</v>
      </c>
    </row>
    <row r="43" spans="1:5" ht="18">
      <c r="A43" t="s">
        <v>18</v>
      </c>
      <c r="B43" s="1" t="s">
        <v>44</v>
      </c>
      <c r="C43" s="18">
        <v>57333</v>
      </c>
      <c r="D43" s="11">
        <v>55293.666666666664</v>
      </c>
      <c r="E43" s="17">
        <f t="shared" si="1"/>
        <v>0.9644300257559637</v>
      </c>
    </row>
    <row r="44" spans="1:5" ht="18">
      <c r="A44" t="s">
        <v>26</v>
      </c>
      <c r="B44" s="1" t="s">
        <v>125</v>
      </c>
      <c r="C44" s="19">
        <v>48633</v>
      </c>
      <c r="D44" s="11">
        <v>49647</v>
      </c>
      <c r="E44" s="17">
        <f t="shared" si="1"/>
        <v>1.020850040096231</v>
      </c>
    </row>
    <row r="45" spans="1:5" ht="20">
      <c r="C45" s="20">
        <f>SUM(C37:C44)</f>
        <v>370658</v>
      </c>
      <c r="D45" s="21">
        <f>SUM(D37:D44)</f>
        <v>371377.19444444444</v>
      </c>
      <c r="E45" s="22">
        <f>C45/D45</f>
        <v>0.99806343939476327</v>
      </c>
    </row>
  </sheetData>
  <hyperlinks>
    <hyperlink ref="B2" r:id="rId1" tooltip="Dodger Stadium"/>
    <hyperlink ref="B3" r:id="rId2" tooltip="Fenway Park"/>
    <hyperlink ref="B4" r:id="rId3" tooltip="Wrigley Field"/>
    <hyperlink ref="B5" r:id="rId4" tooltip="Angel Stadium of Anaheim"/>
    <hyperlink ref="B6" r:id="rId5" tooltip="Busch Memorial Stadium"/>
    <hyperlink ref="B7" r:id="rId6" tooltip="Comerica Park"/>
    <hyperlink ref="B8" r:id="rId7" tooltip="Safeco Field"/>
    <hyperlink ref="B9" r:id="rId8" tooltip="AT&amp;T Park"/>
    <hyperlink ref="B10" r:id="rId9" tooltip="Rogers Centre"/>
    <hyperlink ref="B11" r:id="rId10" tooltip="Oriole Park at Camden Yards"/>
    <hyperlink ref="B12" r:id="rId11" tooltip="U.S. Cellular Field"/>
    <hyperlink ref="B13" r:id="rId12" tooltip="Kauffman Stadium"/>
    <hyperlink ref="B14" r:id="rId13" tooltip="Yankee Stadium (1923)"/>
    <hyperlink ref="B15" r:id="rId14" tooltip="PETCO Park"/>
    <hyperlink ref="B16" r:id="rId15" tooltip="Jacobs Field"/>
    <hyperlink ref="B17" r:id="rId16" tooltip="Atlanta-Fulton County Stadium"/>
    <hyperlink ref="B19" r:id="rId17" tooltip="Shea Stadium"/>
    <hyperlink ref="B20" r:id="rId18" tooltip="PNC Park"/>
    <hyperlink ref="B21" r:id="rId19" tooltip="Oakland Coliseum"/>
    <hyperlink ref="B22" r:id="rId20" tooltip="Rangers Ballpark in Arlington"/>
    <hyperlink ref="B23" r:id="rId21" tooltip="Riverfront Stadium"/>
    <hyperlink ref="B24" r:id="rId22" tooltip="Miller Park (Milwaukee)"/>
    <hyperlink ref="B25" r:id="rId23" tooltip="Minute Maid Park"/>
    <hyperlink ref="B26" r:id="rId24" tooltip="Tropicana Field"/>
    <hyperlink ref="B27" r:id="rId25" tooltip="Chase Field"/>
    <hyperlink ref="B28" r:id="rId26" tooltip="Mile High Stadium"/>
    <hyperlink ref="B29" r:id="rId27" tooltip="Target Field"/>
    <hyperlink ref="B30" r:id="rId28" tooltip="Citizens Bank Park"/>
    <hyperlink ref="C24" r:id="rId29" location="cite_note-facts-1" display="41,900["/>
    <hyperlink ref="B37" r:id="rId30" tooltip="Fenway Park"/>
    <hyperlink ref="B38" r:id="rId31" tooltip="Busch Memorial Stadium"/>
    <hyperlink ref="B39" r:id="rId32" tooltip="Comerica Park"/>
    <hyperlink ref="B40" r:id="rId33" tooltip="AT&amp;T Park"/>
    <hyperlink ref="B41" r:id="rId34" tooltip="Kauffman Stadium"/>
    <hyperlink ref="B42" r:id="rId35" tooltip="Yankee Stadium (1923)"/>
    <hyperlink ref="B43" r:id="rId36" tooltip="Shea Stadium"/>
    <hyperlink ref="B44" r:id="rId37" tooltip="Chase Field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27" sqref="C27"/>
    </sheetView>
  </sheetViews>
  <sheetFormatPr baseColWidth="10" defaultRowHeight="15" x14ac:dyDescent="0"/>
  <cols>
    <col min="1" max="1" width="19.1640625" bestFit="1" customWidth="1"/>
    <col min="2" max="2" width="12.83203125" bestFit="1" customWidth="1"/>
    <col min="3" max="3" width="51.33203125" bestFit="1" customWidth="1"/>
    <col min="4" max="4" width="12.83203125" style="11" bestFit="1" customWidth="1"/>
    <col min="6" max="6" width="10.5" bestFit="1" customWidth="1"/>
    <col min="10" max="10" width="10" bestFit="1" customWidth="1"/>
    <col min="11" max="11" width="21.5" customWidth="1"/>
    <col min="12" max="12" width="14.33203125" customWidth="1"/>
    <col min="13" max="13" width="24.6640625" customWidth="1"/>
  </cols>
  <sheetData>
    <row r="1" spans="1:15" s="5" customFormat="1" ht="21">
      <c r="A1" s="5" t="s">
        <v>0</v>
      </c>
      <c r="B1" s="4" t="s">
        <v>30</v>
      </c>
      <c r="C1" s="4" t="s">
        <v>31</v>
      </c>
      <c r="D1" s="10" t="s">
        <v>32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32</v>
      </c>
    </row>
    <row r="2" spans="1:15" ht="21">
      <c r="A2" t="s">
        <v>8</v>
      </c>
      <c r="B2">
        <v>2014</v>
      </c>
      <c r="C2" s="1" t="s">
        <v>34</v>
      </c>
      <c r="D2" s="11">
        <f>AVERAGE(43020,43066,43087)</f>
        <v>43057.666666666664</v>
      </c>
      <c r="J2" s="6">
        <v>1</v>
      </c>
      <c r="K2" s="7">
        <v>42301</v>
      </c>
      <c r="L2" s="6" t="s">
        <v>86</v>
      </c>
      <c r="M2" s="1" t="s">
        <v>47</v>
      </c>
      <c r="N2" s="8">
        <v>0.14583333333333334</v>
      </c>
      <c r="O2" s="1" t="s">
        <v>87</v>
      </c>
    </row>
    <row r="3" spans="1:15" ht="21">
      <c r="A3" t="s">
        <v>12</v>
      </c>
      <c r="B3">
        <v>2014</v>
      </c>
      <c r="C3" s="1" t="s">
        <v>33</v>
      </c>
      <c r="D3" s="11">
        <f>AVERAGE(40459,40446,40372,40535)</f>
        <v>40453</v>
      </c>
      <c r="J3" s="6">
        <v>2</v>
      </c>
      <c r="K3" s="7">
        <v>42302</v>
      </c>
      <c r="L3" s="6" t="s">
        <v>88</v>
      </c>
      <c r="M3" s="6" t="s">
        <v>47</v>
      </c>
      <c r="N3" s="8">
        <v>0.15208333333333332</v>
      </c>
      <c r="O3" s="1" t="s">
        <v>89</v>
      </c>
    </row>
    <row r="4" spans="1:15" ht="21">
      <c r="A4" t="s">
        <v>2</v>
      </c>
      <c r="B4">
        <v>2013</v>
      </c>
      <c r="C4" s="1" t="s">
        <v>47</v>
      </c>
      <c r="D4" s="11">
        <f>AVERAGE(38345,38436,38447)</f>
        <v>38409.333333333336</v>
      </c>
      <c r="J4" s="6">
        <v>3</v>
      </c>
      <c r="K4" s="7">
        <v>42304</v>
      </c>
      <c r="L4" s="9" t="s">
        <v>90</v>
      </c>
      <c r="M4" s="1" t="s">
        <v>91</v>
      </c>
      <c r="N4" s="8">
        <v>0.17986111111111111</v>
      </c>
      <c r="O4" s="1" t="s">
        <v>92</v>
      </c>
    </row>
    <row r="5" spans="1:15" ht="21">
      <c r="A5" t="s">
        <v>5</v>
      </c>
      <c r="B5">
        <v>2013</v>
      </c>
      <c r="C5" s="6" t="s">
        <v>53</v>
      </c>
      <c r="D5" s="11">
        <f>AVERAGE(47432,47469,47436)</f>
        <v>47445.666666666664</v>
      </c>
      <c r="J5" s="6">
        <v>4</v>
      </c>
      <c r="K5" s="7">
        <v>42305</v>
      </c>
      <c r="L5" s="9" t="s">
        <v>93</v>
      </c>
      <c r="M5" s="6" t="s">
        <v>91</v>
      </c>
      <c r="N5" s="8">
        <v>0.14930555555555555</v>
      </c>
      <c r="O5" s="1" t="s">
        <v>94</v>
      </c>
    </row>
    <row r="6" spans="1:15">
      <c r="A6" t="s">
        <v>8</v>
      </c>
      <c r="B6">
        <v>2012</v>
      </c>
      <c r="C6" s="1" t="s">
        <v>34</v>
      </c>
      <c r="D6" s="11">
        <f>AVERAGE(42855,42982)</f>
        <v>42918.5</v>
      </c>
    </row>
    <row r="7" spans="1:15" ht="21">
      <c r="A7" t="s">
        <v>6</v>
      </c>
      <c r="B7">
        <v>2012</v>
      </c>
      <c r="C7" s="6" t="s">
        <v>66</v>
      </c>
      <c r="D7" s="11">
        <f>AVERAGE(42262,42152)</f>
        <v>42207</v>
      </c>
      <c r="J7" s="9" t="s">
        <v>35</v>
      </c>
      <c r="K7" s="9" t="s">
        <v>36</v>
      </c>
      <c r="L7" s="9" t="s">
        <v>37</v>
      </c>
      <c r="M7" s="9" t="s">
        <v>38</v>
      </c>
      <c r="N7" s="9" t="s">
        <v>39</v>
      </c>
      <c r="O7" s="9" t="s">
        <v>32</v>
      </c>
    </row>
    <row r="8" spans="1:15" ht="21">
      <c r="A8" t="s">
        <v>5</v>
      </c>
      <c r="B8">
        <v>2011</v>
      </c>
      <c r="C8" s="6" t="s">
        <v>53</v>
      </c>
      <c r="D8" s="11">
        <f>AVERAGE(46406,47288,47325,47399)</f>
        <v>47104.5</v>
      </c>
      <c r="J8" s="6">
        <v>1</v>
      </c>
      <c r="K8" s="7">
        <v>42300</v>
      </c>
      <c r="L8" s="6" t="s">
        <v>48</v>
      </c>
      <c r="M8" s="1" t="s">
        <v>47</v>
      </c>
      <c r="N8" s="8">
        <v>0.13680555555555554</v>
      </c>
      <c r="O8" s="1" t="s">
        <v>49</v>
      </c>
    </row>
    <row r="9" spans="1:15" ht="21">
      <c r="A9" t="s">
        <v>2</v>
      </c>
      <c r="B9">
        <v>2007</v>
      </c>
      <c r="C9" s="1" t="s">
        <v>47</v>
      </c>
      <c r="D9" s="11">
        <f>AVERAGE(36733,36370)</f>
        <v>36551.5</v>
      </c>
      <c r="J9" s="6">
        <v>2</v>
      </c>
      <c r="K9" s="7">
        <v>42301</v>
      </c>
      <c r="L9" s="9" t="s">
        <v>50</v>
      </c>
      <c r="M9" s="6" t="s">
        <v>47</v>
      </c>
      <c r="N9" s="8">
        <v>0.12847222222222224</v>
      </c>
      <c r="O9" s="1" t="s">
        <v>51</v>
      </c>
    </row>
    <row r="10" spans="1:15" ht="21">
      <c r="A10" t="s">
        <v>6</v>
      </c>
      <c r="B10">
        <v>2006</v>
      </c>
      <c r="C10" s="6" t="s">
        <v>66</v>
      </c>
      <c r="D10" s="11">
        <f>AVERAGE(42479,42533)</f>
        <v>42506</v>
      </c>
      <c r="J10" s="6">
        <v>3</v>
      </c>
      <c r="K10" s="7">
        <v>42303</v>
      </c>
      <c r="L10" s="6" t="s">
        <v>52</v>
      </c>
      <c r="M10" s="1" t="s">
        <v>53</v>
      </c>
      <c r="N10" s="8">
        <v>0.16250000000000001</v>
      </c>
      <c r="O10" s="1" t="s">
        <v>54</v>
      </c>
    </row>
    <row r="11" spans="1:15" ht="21">
      <c r="A11" t="s">
        <v>13</v>
      </c>
      <c r="B11">
        <v>2003</v>
      </c>
      <c r="C11" s="6" t="s">
        <v>41</v>
      </c>
      <c r="D11" s="11">
        <f>AVERAGEIF(M42:M47,C11,O42:O47)</f>
        <v>55764</v>
      </c>
      <c r="J11" s="6">
        <v>4</v>
      </c>
      <c r="K11" s="7">
        <v>42304</v>
      </c>
      <c r="L11" s="9" t="s">
        <v>55</v>
      </c>
      <c r="M11" s="6" t="s">
        <v>53</v>
      </c>
      <c r="N11" s="8">
        <v>0.14861111111111111</v>
      </c>
      <c r="O11" s="1" t="s">
        <v>56</v>
      </c>
    </row>
    <row r="12" spans="1:15" ht="21">
      <c r="A12" t="s">
        <v>26</v>
      </c>
      <c r="B12">
        <v>2001</v>
      </c>
      <c r="C12" s="6" t="s">
        <v>125</v>
      </c>
      <c r="D12" s="11">
        <f>AVERAGEIF(M59:M65,C12,O59:O65)</f>
        <v>49647</v>
      </c>
      <c r="J12" s="6">
        <v>5</v>
      </c>
      <c r="K12" s="7">
        <v>42305</v>
      </c>
      <c r="L12" s="9" t="s">
        <v>57</v>
      </c>
      <c r="M12" s="6" t="s">
        <v>53</v>
      </c>
      <c r="N12" s="8">
        <v>0.11944444444444445</v>
      </c>
      <c r="O12" s="1" t="s">
        <v>58</v>
      </c>
    </row>
    <row r="13" spans="1:15" ht="21">
      <c r="A13" t="s">
        <v>13</v>
      </c>
      <c r="B13">
        <v>2001</v>
      </c>
      <c r="C13" s="6" t="s">
        <v>41</v>
      </c>
      <c r="D13" s="11">
        <f>AVERAGEIF(M59:M65,C13,O59:O65)</f>
        <v>55900.333333333336</v>
      </c>
      <c r="J13" s="6">
        <v>6</v>
      </c>
      <c r="K13" s="7">
        <v>42307</v>
      </c>
      <c r="L13" s="6" t="s">
        <v>59</v>
      </c>
      <c r="M13" s="6" t="s">
        <v>47</v>
      </c>
      <c r="N13" s="8">
        <v>0.13402777777777777</v>
      </c>
      <c r="O13" s="1" t="s">
        <v>60</v>
      </c>
    </row>
    <row r="14" spans="1:15" ht="21">
      <c r="A14" t="s">
        <v>13</v>
      </c>
      <c r="B14">
        <v>2000</v>
      </c>
      <c r="C14" s="6" t="s">
        <v>41</v>
      </c>
      <c r="D14" s="11">
        <f>AVERAGEIF(M69:M73,C14,O69:O73)</f>
        <v>55986</v>
      </c>
    </row>
    <row r="15" spans="1:15" ht="21">
      <c r="A15" t="s">
        <v>18</v>
      </c>
      <c r="B15">
        <v>2000</v>
      </c>
      <c r="C15" s="6" t="s">
        <v>44</v>
      </c>
      <c r="D15" s="11">
        <f>AVERAGEIF(M69:M73,C15,O69:O73)</f>
        <v>55293.666666666664</v>
      </c>
    </row>
    <row r="16" spans="1:15" ht="21">
      <c r="J16" s="9" t="s">
        <v>35</v>
      </c>
      <c r="K16" s="9" t="s">
        <v>36</v>
      </c>
      <c r="L16" s="9" t="s">
        <v>37</v>
      </c>
      <c r="M16" s="9" t="s">
        <v>38</v>
      </c>
      <c r="N16" s="9" t="s">
        <v>39</v>
      </c>
      <c r="O16" s="9" t="s">
        <v>32</v>
      </c>
    </row>
    <row r="17" spans="7:15" ht="21">
      <c r="G17" s="2">
        <v>43065</v>
      </c>
      <c r="J17" s="6">
        <v>1</v>
      </c>
      <c r="K17" s="7">
        <v>42301</v>
      </c>
      <c r="L17" s="6" t="s">
        <v>61</v>
      </c>
      <c r="M17" s="1" t="s">
        <v>34</v>
      </c>
      <c r="N17" s="8">
        <v>0.14305555555555557</v>
      </c>
      <c r="O17" s="1" t="s">
        <v>62</v>
      </c>
    </row>
    <row r="18" spans="7:15" ht="21">
      <c r="G18" s="2">
        <v>44489</v>
      </c>
      <c r="J18" s="6">
        <v>2</v>
      </c>
      <c r="K18" s="7">
        <v>42302</v>
      </c>
      <c r="L18" s="6" t="s">
        <v>63</v>
      </c>
      <c r="M18" s="6" t="s">
        <v>34</v>
      </c>
      <c r="N18" s="8">
        <v>0.12847222222222224</v>
      </c>
      <c r="O18" s="1" t="s">
        <v>64</v>
      </c>
    </row>
    <row r="19" spans="7:15" ht="21">
      <c r="G19" s="2">
        <v>46400</v>
      </c>
      <c r="J19" s="6">
        <v>3</v>
      </c>
      <c r="K19" s="7">
        <v>42304</v>
      </c>
      <c r="L19" s="9" t="s">
        <v>65</v>
      </c>
      <c r="M19" s="1" t="s">
        <v>66</v>
      </c>
      <c r="N19" s="8">
        <v>0.1423611111111111</v>
      </c>
      <c r="O19" s="1" t="s">
        <v>67</v>
      </c>
    </row>
    <row r="20" spans="7:15" ht="21">
      <c r="G20" s="3">
        <v>47614</v>
      </c>
      <c r="J20" s="6">
        <v>4</v>
      </c>
      <c r="K20" s="7">
        <v>42305</v>
      </c>
      <c r="L20" s="9" t="s">
        <v>68</v>
      </c>
      <c r="M20" s="6" t="s">
        <v>66</v>
      </c>
      <c r="N20" s="8">
        <v>0.14861111111111111</v>
      </c>
      <c r="O20" s="1" t="s">
        <v>69</v>
      </c>
    </row>
    <row r="21" spans="7:15" ht="21">
      <c r="G21" s="2">
        <v>46056</v>
      </c>
      <c r="J21" s="9" t="s">
        <v>35</v>
      </c>
      <c r="K21" s="9" t="s">
        <v>36</v>
      </c>
      <c r="L21" s="9" t="s">
        <v>37</v>
      </c>
      <c r="M21" s="9" t="s">
        <v>38</v>
      </c>
      <c r="N21" s="9" t="s">
        <v>39</v>
      </c>
      <c r="O21" s="9" t="s">
        <v>32</v>
      </c>
    </row>
    <row r="22" spans="7:15" ht="21">
      <c r="G22" s="2">
        <v>46440</v>
      </c>
      <c r="J22" s="6">
        <v>1</v>
      </c>
      <c r="K22" s="7">
        <v>42296</v>
      </c>
      <c r="L22" s="6" t="s">
        <v>70</v>
      </c>
      <c r="M22" s="1" t="s">
        <v>53</v>
      </c>
      <c r="N22" s="8">
        <v>0.12916666666666668</v>
      </c>
      <c r="O22" s="1" t="s">
        <v>71</v>
      </c>
    </row>
    <row r="23" spans="7:15" ht="21">
      <c r="G23" s="2">
        <v>43979</v>
      </c>
      <c r="J23" s="6">
        <v>2</v>
      </c>
      <c r="K23" s="7">
        <v>42297</v>
      </c>
      <c r="L23" s="9" t="s">
        <v>72</v>
      </c>
      <c r="M23" s="6" t="s">
        <v>53</v>
      </c>
      <c r="N23" s="8">
        <v>0.1277777777777778</v>
      </c>
      <c r="O23" s="1" t="s">
        <v>73</v>
      </c>
    </row>
    <row r="24" spans="7:15" ht="21">
      <c r="G24" s="2">
        <v>36236</v>
      </c>
      <c r="J24" s="6">
        <v>3</v>
      </c>
      <c r="K24" s="7">
        <v>42299</v>
      </c>
      <c r="L24" s="9" t="s">
        <v>74</v>
      </c>
      <c r="M24" s="1" t="s">
        <v>75</v>
      </c>
      <c r="N24" s="8">
        <v>0.16944444444444443</v>
      </c>
      <c r="O24" s="1" t="s">
        <v>76</v>
      </c>
    </row>
    <row r="25" spans="7:15" ht="21">
      <c r="G25" s="2">
        <v>41040</v>
      </c>
      <c r="J25" s="6">
        <v>4</v>
      </c>
      <c r="K25" s="7">
        <v>42300</v>
      </c>
      <c r="L25" s="6" t="s">
        <v>77</v>
      </c>
      <c r="M25" s="6" t="s">
        <v>75</v>
      </c>
      <c r="N25" s="8">
        <v>0.12986111111111112</v>
      </c>
      <c r="O25" s="1" t="s">
        <v>78</v>
      </c>
    </row>
    <row r="26" spans="7:15" ht="21">
      <c r="G26" s="2">
        <v>46216</v>
      </c>
      <c r="J26" s="6">
        <v>5</v>
      </c>
      <c r="K26" s="7">
        <v>42301</v>
      </c>
      <c r="L26" s="6" t="s">
        <v>79</v>
      </c>
      <c r="M26" s="6" t="s">
        <v>75</v>
      </c>
      <c r="N26" s="8">
        <v>0.14652777777777778</v>
      </c>
      <c r="O26" s="1" t="s">
        <v>80</v>
      </c>
    </row>
    <row r="27" spans="7:15" ht="21">
      <c r="G27" s="2">
        <v>46696</v>
      </c>
      <c r="J27" s="6">
        <v>6</v>
      </c>
      <c r="K27" s="6" t="s">
        <v>81</v>
      </c>
      <c r="L27" s="6" t="s">
        <v>82</v>
      </c>
      <c r="M27" s="6" t="s">
        <v>53</v>
      </c>
      <c r="N27" s="8">
        <v>0.18958333333333333</v>
      </c>
      <c r="O27" s="1" t="s">
        <v>83</v>
      </c>
    </row>
    <row r="28" spans="7:15" ht="21">
      <c r="J28" s="6">
        <v>7</v>
      </c>
      <c r="K28" s="7">
        <v>42305</v>
      </c>
      <c r="L28" s="6" t="s">
        <v>84</v>
      </c>
      <c r="M28" s="6" t="s">
        <v>53</v>
      </c>
      <c r="N28" s="8">
        <v>0.13680555555555554</v>
      </c>
      <c r="O28" s="1" t="s">
        <v>85</v>
      </c>
    </row>
    <row r="32" spans="7:15" ht="21">
      <c r="J32" s="9" t="s">
        <v>35</v>
      </c>
      <c r="K32" s="9" t="s">
        <v>36</v>
      </c>
      <c r="L32" s="9" t="s">
        <v>37</v>
      </c>
      <c r="M32" s="9" t="s">
        <v>38</v>
      </c>
      <c r="N32" s="9" t="s">
        <v>39</v>
      </c>
      <c r="O32" s="9" t="s">
        <v>32</v>
      </c>
    </row>
    <row r="33" spans="10:15" ht="21">
      <c r="J33" s="6">
        <v>1</v>
      </c>
      <c r="K33" s="7">
        <v>42298</v>
      </c>
      <c r="L33" s="9" t="s">
        <v>95</v>
      </c>
      <c r="M33" s="1" t="s">
        <v>66</v>
      </c>
      <c r="N33" s="8">
        <v>0.12083333333333333</v>
      </c>
      <c r="O33" s="1" t="s">
        <v>96</v>
      </c>
    </row>
    <row r="34" spans="10:15" ht="21">
      <c r="J34" s="6">
        <v>2</v>
      </c>
      <c r="K34" s="7">
        <v>42299</v>
      </c>
      <c r="L34" s="6" t="s">
        <v>97</v>
      </c>
      <c r="M34" s="6" t="s">
        <v>66</v>
      </c>
      <c r="N34" s="8">
        <v>0.12152777777777778</v>
      </c>
      <c r="O34" s="1" t="s">
        <v>98</v>
      </c>
    </row>
    <row r="35" spans="10:15" ht="21">
      <c r="J35" s="6">
        <v>3</v>
      </c>
      <c r="K35" s="7">
        <v>42301</v>
      </c>
      <c r="L35" s="6" t="s">
        <v>99</v>
      </c>
      <c r="M35" s="1" t="s">
        <v>100</v>
      </c>
      <c r="N35" s="8">
        <v>0.12708333333333333</v>
      </c>
      <c r="O35" s="1" t="s">
        <v>101</v>
      </c>
    </row>
    <row r="36" spans="10:15" ht="21">
      <c r="J36" s="6">
        <v>4</v>
      </c>
      <c r="K36" s="6" t="s">
        <v>102</v>
      </c>
      <c r="L36" s="6" t="s">
        <v>103</v>
      </c>
      <c r="M36" s="6" t="s">
        <v>100</v>
      </c>
      <c r="N36" s="8">
        <v>0.14930555555555555</v>
      </c>
      <c r="O36" s="1" t="s">
        <v>104</v>
      </c>
    </row>
    <row r="37" spans="10:15" ht="21">
      <c r="J37" s="6">
        <v>5</v>
      </c>
      <c r="K37" s="6" t="s">
        <v>105</v>
      </c>
      <c r="L37" s="6" t="s">
        <v>106</v>
      </c>
      <c r="M37" s="6" t="s">
        <v>100</v>
      </c>
      <c r="N37" s="8">
        <v>0.12222222222222223</v>
      </c>
      <c r="O37" s="1" t="s">
        <v>107</v>
      </c>
    </row>
    <row r="41" spans="10:15" ht="21">
      <c r="J41" s="9" t="s">
        <v>35</v>
      </c>
      <c r="K41" s="9" t="s">
        <v>36</v>
      </c>
      <c r="L41" s="9" t="s">
        <v>37</v>
      </c>
      <c r="M41" s="9" t="s">
        <v>38</v>
      </c>
      <c r="N41" s="9" t="s">
        <v>39</v>
      </c>
      <c r="O41" s="9" t="s">
        <v>32</v>
      </c>
    </row>
    <row r="42" spans="10:15" ht="21">
      <c r="J42" s="6">
        <v>1</v>
      </c>
      <c r="K42" s="7">
        <v>42295</v>
      </c>
      <c r="L42" s="9" t="s">
        <v>108</v>
      </c>
      <c r="M42" s="1" t="s">
        <v>41</v>
      </c>
      <c r="N42" s="8">
        <v>0.15486111111111112</v>
      </c>
      <c r="O42" s="13">
        <v>55769</v>
      </c>
    </row>
    <row r="43" spans="10:15" ht="21">
      <c r="J43" s="6">
        <v>2</v>
      </c>
      <c r="K43" s="7">
        <v>42296</v>
      </c>
      <c r="L43" s="6" t="s">
        <v>109</v>
      </c>
      <c r="M43" s="6" t="s">
        <v>41</v>
      </c>
      <c r="N43" s="8">
        <v>0.12222222222222223</v>
      </c>
      <c r="O43" s="13">
        <v>55750</v>
      </c>
    </row>
    <row r="44" spans="10:15" ht="21">
      <c r="J44" s="6">
        <v>3</v>
      </c>
      <c r="K44" s="7">
        <v>42298</v>
      </c>
      <c r="L44" s="9" t="s">
        <v>110</v>
      </c>
      <c r="M44" s="1" t="s">
        <v>111</v>
      </c>
      <c r="N44" s="8">
        <v>0.13958333333333334</v>
      </c>
      <c r="O44" s="13">
        <v>65731</v>
      </c>
    </row>
    <row r="45" spans="10:15" ht="21">
      <c r="J45" s="6">
        <v>4</v>
      </c>
      <c r="K45" s="7">
        <v>42299</v>
      </c>
      <c r="L45" s="6" t="s">
        <v>112</v>
      </c>
      <c r="M45" s="6" t="s">
        <v>111</v>
      </c>
      <c r="N45" s="8">
        <v>0.16874999999999998</v>
      </c>
      <c r="O45" s="13">
        <v>65934</v>
      </c>
    </row>
    <row r="46" spans="10:15" ht="21">
      <c r="J46" s="6">
        <v>5</v>
      </c>
      <c r="K46" s="7">
        <v>42300</v>
      </c>
      <c r="L46" s="6" t="s">
        <v>113</v>
      </c>
      <c r="M46" s="6" t="s">
        <v>111</v>
      </c>
      <c r="N46" s="8">
        <v>0.12847222222222224</v>
      </c>
      <c r="O46" s="13">
        <v>65975</v>
      </c>
    </row>
    <row r="47" spans="10:15" ht="21">
      <c r="J47" s="6">
        <v>6</v>
      </c>
      <c r="K47" s="7">
        <v>42302</v>
      </c>
      <c r="L47" s="9" t="s">
        <v>114</v>
      </c>
      <c r="M47" s="6" t="s">
        <v>41</v>
      </c>
      <c r="N47" s="8">
        <v>0.12291666666666667</v>
      </c>
      <c r="O47" s="13">
        <v>55773</v>
      </c>
    </row>
    <row r="49" spans="10:15" ht="21">
      <c r="J49" s="9" t="s">
        <v>35</v>
      </c>
      <c r="K49" s="9" t="s">
        <v>36</v>
      </c>
      <c r="L49" s="9" t="s">
        <v>37</v>
      </c>
      <c r="M49" s="9" t="s">
        <v>38</v>
      </c>
      <c r="N49" s="9" t="s">
        <v>39</v>
      </c>
      <c r="O49" s="9" t="s">
        <v>32</v>
      </c>
    </row>
    <row r="50" spans="10:15" ht="21">
      <c r="J50" s="6">
        <v>1</v>
      </c>
      <c r="K50" s="7">
        <v>42296</v>
      </c>
      <c r="L50" s="9" t="s">
        <v>115</v>
      </c>
      <c r="M50" s="1" t="s">
        <v>116</v>
      </c>
      <c r="N50" s="8">
        <v>0.15555555555555556</v>
      </c>
      <c r="O50" s="13">
        <v>44603</v>
      </c>
    </row>
    <row r="51" spans="10:15" ht="21">
      <c r="J51" s="6">
        <v>2</v>
      </c>
      <c r="K51" s="7">
        <v>42297</v>
      </c>
      <c r="L51" s="6" t="s">
        <v>117</v>
      </c>
      <c r="M51" s="6" t="s">
        <v>116</v>
      </c>
      <c r="N51" s="8">
        <v>0.16458333333333333</v>
      </c>
      <c r="O51" s="13">
        <v>44584</v>
      </c>
    </row>
    <row r="52" spans="10:15" ht="21">
      <c r="J52" s="6">
        <v>3</v>
      </c>
      <c r="K52" s="7">
        <v>42299</v>
      </c>
      <c r="L52" s="9" t="s">
        <v>118</v>
      </c>
      <c r="M52" s="1" t="s">
        <v>119</v>
      </c>
      <c r="N52" s="8">
        <v>0.15069444444444444</v>
      </c>
      <c r="O52" s="13">
        <v>42707</v>
      </c>
    </row>
    <row r="53" spans="10:15" ht="21">
      <c r="J53" s="6">
        <v>4</v>
      </c>
      <c r="K53" s="7">
        <v>42300</v>
      </c>
      <c r="L53" s="6" t="s">
        <v>120</v>
      </c>
      <c r="M53" s="6" t="s">
        <v>119</v>
      </c>
      <c r="N53" s="8">
        <v>0.12638888888888888</v>
      </c>
      <c r="O53" s="13">
        <v>42703</v>
      </c>
    </row>
    <row r="54" spans="10:15" ht="21">
      <c r="J54" s="6">
        <v>5</v>
      </c>
      <c r="K54" s="7">
        <v>42301</v>
      </c>
      <c r="L54" s="6" t="s">
        <v>121</v>
      </c>
      <c r="M54" s="6" t="s">
        <v>119</v>
      </c>
      <c r="N54" s="8">
        <v>0.16180555555555556</v>
      </c>
      <c r="O54" s="13">
        <v>42713</v>
      </c>
    </row>
    <row r="55" spans="10:15" ht="21">
      <c r="J55" s="6">
        <v>6</v>
      </c>
      <c r="K55" s="7">
        <v>42303</v>
      </c>
      <c r="L55" s="6" t="s">
        <v>122</v>
      </c>
      <c r="M55" s="6" t="s">
        <v>116</v>
      </c>
      <c r="N55" s="8">
        <v>0.15833333333333333</v>
      </c>
      <c r="O55" s="13">
        <v>44506</v>
      </c>
    </row>
    <row r="56" spans="10:15" ht="21">
      <c r="J56" s="6">
        <v>7</v>
      </c>
      <c r="K56" s="7">
        <v>42304</v>
      </c>
      <c r="L56" s="6" t="s">
        <v>123</v>
      </c>
      <c r="M56" s="6" t="s">
        <v>116</v>
      </c>
      <c r="N56" s="8">
        <v>0.1361111111111111</v>
      </c>
      <c r="O56" s="13">
        <v>44598</v>
      </c>
    </row>
    <row r="58" spans="10:15" ht="21">
      <c r="J58" s="9" t="s">
        <v>35</v>
      </c>
      <c r="K58" s="9" t="s">
        <v>36</v>
      </c>
      <c r="L58" s="9" t="s">
        <v>37</v>
      </c>
      <c r="M58" s="9" t="s">
        <v>38</v>
      </c>
      <c r="N58" s="9" t="s">
        <v>39</v>
      </c>
      <c r="O58" s="9" t="s">
        <v>32</v>
      </c>
    </row>
    <row r="59" spans="10:15" ht="21">
      <c r="J59" s="6">
        <v>1</v>
      </c>
      <c r="K59" s="7">
        <v>42304</v>
      </c>
      <c r="L59" s="6" t="s">
        <v>124</v>
      </c>
      <c r="M59" s="1" t="s">
        <v>125</v>
      </c>
      <c r="N59" s="8">
        <v>0.11388888888888889</v>
      </c>
      <c r="O59" s="12">
        <v>49646</v>
      </c>
    </row>
    <row r="60" spans="10:15" ht="21">
      <c r="J60" s="6">
        <v>2</v>
      </c>
      <c r="K60" s="7">
        <v>42305</v>
      </c>
      <c r="L60" s="6" t="s">
        <v>126</v>
      </c>
      <c r="M60" s="6" t="s">
        <v>125</v>
      </c>
      <c r="N60" s="8">
        <v>0.1076388888888889</v>
      </c>
      <c r="O60" s="12">
        <v>49646</v>
      </c>
    </row>
    <row r="61" spans="10:15" ht="21">
      <c r="J61" s="6">
        <v>3</v>
      </c>
      <c r="K61" s="7">
        <v>42307</v>
      </c>
      <c r="L61" s="6" t="s">
        <v>127</v>
      </c>
      <c r="M61" s="1" t="s">
        <v>41</v>
      </c>
      <c r="N61" s="8">
        <v>0.14305555555555557</v>
      </c>
      <c r="O61" s="12">
        <v>55820</v>
      </c>
    </row>
    <row r="62" spans="10:15" ht="21">
      <c r="J62" s="6">
        <v>4</v>
      </c>
      <c r="K62" s="7">
        <v>42308</v>
      </c>
      <c r="L62" s="6" t="s">
        <v>128</v>
      </c>
      <c r="M62" s="6" t="s">
        <v>41</v>
      </c>
      <c r="N62" s="8">
        <v>0.14652777777777778</v>
      </c>
      <c r="O62" s="12">
        <v>55863</v>
      </c>
    </row>
    <row r="63" spans="10:15" ht="21">
      <c r="J63" s="6">
        <v>5</v>
      </c>
      <c r="K63" s="7">
        <v>42309</v>
      </c>
      <c r="L63" s="6" t="s">
        <v>129</v>
      </c>
      <c r="M63" s="6" t="s">
        <v>41</v>
      </c>
      <c r="N63" s="8">
        <v>0.17708333333333334</v>
      </c>
      <c r="O63" s="12">
        <v>56018</v>
      </c>
    </row>
    <row r="64" spans="10:15" ht="21">
      <c r="J64" s="6">
        <v>6</v>
      </c>
      <c r="K64" s="7">
        <v>42311</v>
      </c>
      <c r="L64" s="6" t="s">
        <v>130</v>
      </c>
      <c r="M64" s="6" t="s">
        <v>125</v>
      </c>
      <c r="N64" s="8">
        <v>0.14791666666666667</v>
      </c>
      <c r="O64" s="12">
        <v>49707</v>
      </c>
    </row>
    <row r="65" spans="10:15" ht="21">
      <c r="J65" s="6">
        <v>7</v>
      </c>
      <c r="K65" s="7">
        <v>42312</v>
      </c>
      <c r="L65" s="6" t="s">
        <v>131</v>
      </c>
      <c r="M65" s="6" t="s">
        <v>125</v>
      </c>
      <c r="N65" s="8">
        <v>0.1388888888888889</v>
      </c>
      <c r="O65" s="12">
        <v>49589</v>
      </c>
    </row>
    <row r="68" spans="10:15" ht="21">
      <c r="J68" s="9" t="s">
        <v>35</v>
      </c>
      <c r="K68" s="9" t="s">
        <v>36</v>
      </c>
      <c r="L68" s="9" t="s">
        <v>37</v>
      </c>
      <c r="M68" s="9" t="s">
        <v>38</v>
      </c>
      <c r="N68" s="9" t="s">
        <v>39</v>
      </c>
      <c r="O68" s="9" t="s">
        <v>32</v>
      </c>
    </row>
    <row r="69" spans="10:15" ht="21">
      <c r="J69" s="6">
        <v>1</v>
      </c>
      <c r="K69" s="7">
        <v>42298</v>
      </c>
      <c r="L69" s="6" t="s">
        <v>40</v>
      </c>
      <c r="M69" s="1" t="s">
        <v>41</v>
      </c>
      <c r="N69" s="8">
        <v>0.20208333333333331</v>
      </c>
      <c r="O69" s="12">
        <v>55913</v>
      </c>
    </row>
    <row r="70" spans="10:15" ht="21">
      <c r="J70" s="6">
        <v>2</v>
      </c>
      <c r="K70" s="7">
        <v>42299</v>
      </c>
      <c r="L70" s="6" t="s">
        <v>42</v>
      </c>
      <c r="M70" s="6" t="s">
        <v>41</v>
      </c>
      <c r="N70" s="8">
        <v>0.14583333333333334</v>
      </c>
      <c r="O70" s="12">
        <v>56059</v>
      </c>
    </row>
    <row r="71" spans="10:15" ht="21">
      <c r="J71" s="6">
        <v>3</v>
      </c>
      <c r="K71" s="7">
        <v>42301</v>
      </c>
      <c r="L71" s="6" t="s">
        <v>43</v>
      </c>
      <c r="M71" s="1" t="s">
        <v>44</v>
      </c>
      <c r="N71" s="8">
        <v>0.15208333333333332</v>
      </c>
      <c r="O71" s="12">
        <v>55299</v>
      </c>
    </row>
    <row r="72" spans="10:15" ht="21">
      <c r="J72" s="6">
        <v>4</v>
      </c>
      <c r="K72" s="7">
        <v>42302</v>
      </c>
      <c r="L72" s="9" t="s">
        <v>45</v>
      </c>
      <c r="M72" s="6" t="s">
        <v>44</v>
      </c>
      <c r="N72" s="8">
        <v>0.1388888888888889</v>
      </c>
      <c r="O72" s="12">
        <v>55290</v>
      </c>
    </row>
    <row r="73" spans="10:15" ht="21">
      <c r="J73" s="6">
        <v>5</v>
      </c>
      <c r="K73" s="7">
        <v>42303</v>
      </c>
      <c r="L73" s="9" t="s">
        <v>46</v>
      </c>
      <c r="M73" s="6" t="s">
        <v>44</v>
      </c>
      <c r="N73" s="8">
        <v>0.14722222222222223</v>
      </c>
      <c r="O73" s="12">
        <v>55292</v>
      </c>
    </row>
  </sheetData>
  <hyperlinks>
    <hyperlink ref="C2" r:id="rId1" tooltip="AT&amp;T Park"/>
    <hyperlink ref="C3" r:id="rId2" tooltip="Kauffman Stadium"/>
    <hyperlink ref="C4" r:id="rId3" tooltip="Fenway Park"/>
    <hyperlink ref="M8" r:id="rId4" tooltip="Fenway Park"/>
    <hyperlink ref="O8" r:id="rId5" location="cite_note-Game1-1-16"/>
    <hyperlink ref="O9" r:id="rId6" location="cite_note-Game1-2-17"/>
    <hyperlink ref="M10" r:id="rId7" tooltip="Busch Stadium"/>
    <hyperlink ref="O10" r:id="rId8" location="cite_note-Game1-3-18"/>
    <hyperlink ref="O11" r:id="rId9" location="cite_note-Game1-4-19"/>
    <hyperlink ref="O12" r:id="rId10" location="cite_note-Game1-5-20"/>
    <hyperlink ref="O13" r:id="rId11" location="cite_note-Game1-6-21"/>
    <hyperlink ref="M17" r:id="rId12" tooltip="AT&amp;T Park"/>
    <hyperlink ref="O17" r:id="rId13" location="cite_note-Game1-26"/>
    <hyperlink ref="O18" r:id="rId14" location="cite_note-Game2-27"/>
    <hyperlink ref="M19" r:id="rId15" tooltip="Comerica Park"/>
    <hyperlink ref="O19" r:id="rId16" location="cite_note-Game3-28"/>
    <hyperlink ref="O20" r:id="rId17" location="cite_note-Game4-29"/>
    <hyperlink ref="C6" r:id="rId18" tooltip="AT&amp;T Park"/>
    <hyperlink ref="M22" r:id="rId19" tooltip="Busch Stadium"/>
    <hyperlink ref="O22" r:id="rId20" location="cite_note-Game1-14"/>
    <hyperlink ref="O23" r:id="rId21" location="cite_note-Game2-15"/>
    <hyperlink ref="M24" r:id="rId22" tooltip="Rangers Ballpark in Arlington"/>
    <hyperlink ref="O24" r:id="rId23" location="cite_note-Game3-16"/>
    <hyperlink ref="O25" r:id="rId24" location="cite_note-Game4-17"/>
    <hyperlink ref="O26" r:id="rId25" location="cite_note-Game5-18"/>
    <hyperlink ref="O27" r:id="rId26" location="cite_note-Game6-19"/>
    <hyperlink ref="O28" r:id="rId27" location="cite_note-Game7-20"/>
    <hyperlink ref="M2" r:id="rId28" tooltip="Fenway Park"/>
    <hyperlink ref="O2" r:id="rId29" location="cite_note-Game1-4"/>
    <hyperlink ref="O3" r:id="rId30" location="cite_note-Game2-5"/>
    <hyperlink ref="M4" r:id="rId31" tooltip="Coors Field"/>
    <hyperlink ref="O4" r:id="rId32" location="cite_note-Game3-6"/>
    <hyperlink ref="O5" r:id="rId33" location="cite_note-Game4-7"/>
    <hyperlink ref="C9" r:id="rId34" tooltip="Fenway Park"/>
    <hyperlink ref="M33" r:id="rId35" tooltip="Comerica Park"/>
    <hyperlink ref="O33" r:id="rId36" location="cite_note-Game1-8"/>
    <hyperlink ref="O34" r:id="rId37" location="cite_note-Game2-9"/>
    <hyperlink ref="M35" r:id="rId38" tooltip="Busch Stadium"/>
    <hyperlink ref="O35" r:id="rId39" location="cite_note-Game3-10"/>
    <hyperlink ref="O36" r:id="rId40" location="cite_note-Game4-11"/>
    <hyperlink ref="O37" r:id="rId41" location="cite_note-Game5-12"/>
    <hyperlink ref="M42" r:id="rId42" tooltip="Yankee Stadium (1923)"/>
    <hyperlink ref="O42" r:id="rId43" location="cite_note-Game1-4" display="55,769[4]"/>
    <hyperlink ref="O43" r:id="rId44" location="cite_note-Game2-5" display="55,750[5] "/>
    <hyperlink ref="M44" r:id="rId45" tooltip="Sun Life Stadium"/>
    <hyperlink ref="O44" r:id="rId46" location="cite_note-Game3-6" display="65,731[6] "/>
    <hyperlink ref="O45" r:id="rId47" location="cite_note-Game4-7" display="65,934[7] "/>
    <hyperlink ref="O46" r:id="rId48" location="cite_note-Game5-8" display="65,975[8] "/>
    <hyperlink ref="O47" r:id="rId49" location="cite_note-Game6-9" display="55,773[9]"/>
    <hyperlink ref="M50" r:id="rId50" tooltip="Angel Stadium of Anaheim"/>
    <hyperlink ref="O50" r:id="rId51" location="cite_note-Game1-2" display="44,603[2]"/>
    <hyperlink ref="O51" r:id="rId52" location="cite_note-Game2-3" display="44,584[3] "/>
    <hyperlink ref="M52" r:id="rId53" tooltip="AT&amp;T Park"/>
    <hyperlink ref="O52" r:id="rId54" location="cite_note-Game3-4" display="42,707[4] "/>
    <hyperlink ref="O53" r:id="rId55" location="cite_note-Game4-5" display="42,703[5] "/>
    <hyperlink ref="O54" r:id="rId56" location="cite_note-Game5-6" display="42,713[6] "/>
    <hyperlink ref="O55" r:id="rId57" location="cite_note-Game6-7" display="44,506[7] "/>
    <hyperlink ref="O56" r:id="rId58" location="cite_note-Game7-8" display="44,598[8]"/>
    <hyperlink ref="M59" r:id="rId59" tooltip="Chase Field"/>
    <hyperlink ref="O59" r:id="rId60" location="cite_note-Game1-3" display="49,646[3]"/>
    <hyperlink ref="O60" r:id="rId61" location="cite_note-Game2-4" display="49,646[4] "/>
    <hyperlink ref="M61" r:id="rId62" tooltip="Yankee Stadium (1923)"/>
    <hyperlink ref="O61" r:id="rId63" location="cite_note-Game3-5" display="55,820[5] "/>
    <hyperlink ref="O62" r:id="rId64" location="cite_note-Game4-6" display="55,863[6] "/>
    <hyperlink ref="O63" r:id="rId65" location="cite_note-Game5-7" display="56,018[7] "/>
    <hyperlink ref="O64" r:id="rId66" location="cite_note-Game6-8" display="49,707[8] "/>
    <hyperlink ref="O65" r:id="rId67" location="cite_note-Game7-9" display="49,589[9]"/>
    <hyperlink ref="M69" r:id="rId68" tooltip="Yankee Stadium (1923)"/>
    <hyperlink ref="O69" r:id="rId69" location="cite_note-Game1-3" display="55,913[2]"/>
    <hyperlink ref="O70" r:id="rId70" location="cite_note-Game2-4" display="56,059[3] "/>
    <hyperlink ref="M71" r:id="rId71" tooltip="Shea Stadium"/>
    <hyperlink ref="O71" r:id="rId72" location="cite_note-Game3-5" display="55,299[4] "/>
    <hyperlink ref="O72" r:id="rId73" location="cite_note-Game4-6" display="55,290[5] "/>
    <hyperlink ref="O73" r:id="rId74" location="cite_note-Game5-7" display="55,292[6]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past_data</vt:lpstr>
    </vt:vector>
  </TitlesOfParts>
  <Company>Fiksu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Gupta</dc:creator>
  <cp:lastModifiedBy>Arpit Gupta</cp:lastModifiedBy>
  <dcterms:created xsi:type="dcterms:W3CDTF">2015-03-28T17:35:47Z</dcterms:created>
  <dcterms:modified xsi:type="dcterms:W3CDTF">2015-03-28T19:28:00Z</dcterms:modified>
</cp:coreProperties>
</file>