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40"/>
  </bookViews>
  <sheets>
    <sheet name="自建炼金" sheetId="3" r:id="rId1"/>
    <sheet name="自建食物" sheetId="2" r:id="rId2"/>
    <sheet name="自建植株" sheetId="1" r:id="rId3"/>
  </sheets>
  <calcPr calcId="144525"/>
</workbook>
</file>

<file path=xl/sharedStrings.xml><?xml version="1.0" encoding="utf-8"?>
<sst xmlns="http://schemas.openxmlformats.org/spreadsheetml/2006/main" count="243" uniqueCount="170">
  <si>
    <t>生成Guid</t>
  </si>
  <si>
    <t>卡牌内部名</t>
  </si>
  <si>
    <t>Guid</t>
  </si>
  <si>
    <t>卡牌名</t>
  </si>
  <si>
    <t>卡牌描述</t>
  </si>
  <si>
    <t>配料表</t>
  </si>
  <si>
    <t>产出数量</t>
  </si>
  <si>
    <t>连接结果</t>
  </si>
  <si>
    <t>说明</t>
  </si>
  <si>
    <t>不用填</t>
  </si>
  <si>
    <t>复制上面的</t>
  </si>
  <si>
    <t>自己填</t>
  </si>
  <si>
    <t>复制到MoonLian-Ex中</t>
  </si>
  <si>
    <t>看就行了</t>
  </si>
  <si>
    <t>3e87c95f4f1060cdecbd4ba6a842b44d</t>
  </si>
  <si>
    <t>泥砖2</t>
  </si>
  <si>
    <t>泥土做成的泥砖</t>
  </si>
  <si>
    <t>泥堆|沙子|沙子|沙子</t>
  </si>
  <si>
    <t>自己完全新建一个卡和相应配方
比如这个“泥砖2”是根本没有的</t>
  </si>
  <si>
    <t>6c2001f42a960db4583cdd65a47ecf3c</t>
  </si>
  <si>
    <t>泥堆|沙子|泥堆|沙子</t>
  </si>
  <si>
    <t>原本有的卡或者你用ModEditor加的卡参考这栏，填那个卡的Guid和配料表、产出数量即刻，比如这里是“泥砖”</t>
  </si>
  <si>
    <t>1d091a9f6afe9c449a8b738742008d5e</t>
  </si>
  <si>
    <t>骨头|骨头|骨头|骨头</t>
  </si>
  <si>
    <t>脂肪|脂肪|骨头|骨头</t>
  </si>
  <si>
    <t>饱食，胃，水分，压力，情绪，世界观，冰食，晒伤，烧伤，烫食</t>
  </si>
  <si>
    <t>卡牌食用效果</t>
  </si>
  <si>
    <t>可食用次数</t>
  </si>
  <si>
    <t>腐烂时间</t>
  </si>
  <si>
    <t>复制到MoonFood-Ex中</t>
  </si>
  <si>
    <t>859f76ab81b64b74b11b39fe2508cb76</t>
  </si>
  <si>
    <t>章鱼烧</t>
  </si>
  <si>
    <t>起源于日本大阪的一种食物。其成份主要是章鱼、海苔、沙拉酱、章鱼烧酱等。</t>
  </si>
  <si>
    <t>面粉|蛋|海怪肉|白菜</t>
  </si>
  <si>
    <t>30，10，10，-10，10，5</t>
  </si>
  <si>
    <t>c6a8b19c35ae3faebb332c2b5abc0cdd</t>
  </si>
  <si>
    <t>什锦肉串</t>
  </si>
  <si>
    <t>美味！</t>
  </si>
  <si>
    <t>蔬菜|小树枝|肉|蔬菜</t>
  </si>
  <si>
    <t>50，65，4，-15，15，5</t>
  </si>
  <si>
    <t>dab21ff4544effde84a376bc3db5511d</t>
  </si>
  <si>
    <t>佛跳墙</t>
  </si>
  <si>
    <t>又名福寿全，是福建省福州市的一道特色名菜，属闽菜系。成菜后，软嫩柔润，浓郁荤香，又荤而不腻，味中有味。</t>
  </si>
  <si>
    <t>蘑菇|海鲜|蛋|酒</t>
  </si>
  <si>
    <t>30，60，30，-30，30，10</t>
  </si>
  <si>
    <t>c3d436f1457babf3eaedd5bfa6dbebe1</t>
  </si>
  <si>
    <t>芒果酱</t>
  </si>
  <si>
    <t>用芒果制成的果酱</t>
  </si>
  <si>
    <t>芒果|芒果|</t>
  </si>
  <si>
    <t>10，10，10，-5，5，5</t>
  </si>
  <si>
    <t>70dc8a88a9afbe1299de23eefd5edcc1</t>
  </si>
  <si>
    <t>炖肉</t>
  </si>
  <si>
    <t>风味独特，是广东梅州婚宴喜庆及节日必用的名菜。</t>
  </si>
  <si>
    <t>肉|蘑菇|水|蔬菜</t>
  </si>
  <si>
    <t>50，50，30，-15，15，10</t>
  </si>
  <si>
    <t>faffbcec01dbf11bcd48ccd72bc16feb</t>
  </si>
  <si>
    <t>披萨</t>
  </si>
  <si>
    <t>是一种发源于意大利的食品，在全球颇受欢迎。比萨饼的通常做法是用发酵的圆面饼上面覆盖番茄酱、奶酪、肉、蔬菜等其他配料，并由烤炉烤制而成。</t>
  </si>
  <si>
    <t>面粉|肉|奶|蔬菜</t>
  </si>
  <si>
    <t>50，50，10，-15，15，10</t>
  </si>
  <si>
    <t>9777ea5b66661aafdb1c436fdcff8da0</t>
  </si>
  <si>
    <t>山威罐头</t>
  </si>
  <si>
    <t>来自其他游戏的一款不健康的食物</t>
  </si>
  <si>
    <t>腐烂物|腐烂物||</t>
  </si>
  <si>
    <t>30，-20，10，10，-10，0</t>
  </si>
  <si>
    <t>17a60a96aba65f3624709a6afa9b092f</t>
  </si>
  <si>
    <t>蛇羹</t>
  </si>
  <si>
    <t>一种以蛇肉为主料的食物</t>
  </si>
  <si>
    <t>剥皮的蛇|水|稻米</t>
  </si>
  <si>
    <t>40，30，30，-10，10，5</t>
  </si>
  <si>
    <t>a50bf0bdff20bd7e08f7cfd34efac6b0</t>
  </si>
  <si>
    <t>扬州炒饭</t>
  </si>
  <si>
    <t>扬州炒饭选料严谨、制作精细、加工讲究，而且注重配色。炒制完成后，颗粒分明、粒粒松散、软硬有度、色彩调和、光泽饱满、配料多样、鲜嫩滑爽、香糯可口。</t>
  </si>
  <si>
    <t>米饭|蛋|豌豆|虾</t>
  </si>
  <si>
    <t>50，30，20，-15，15，10</t>
  </si>
  <si>
    <t>00a59bcde2ce2803ddefef45eb492d5c</t>
  </si>
  <si>
    <t>芒果西米饼</t>
  </si>
  <si>
    <t>涂有芒果酱的西米饼。</t>
  </si>
  <si>
    <t>芒果酱|西米饼||</t>
  </si>
  <si>
    <t>cb07d897acce2cacbadfb62125b8ad7f</t>
  </si>
  <si>
    <t>冬阴功汤</t>
  </si>
  <si>
    <t>是泰国和老挝的一道富有特色的酸辣口味汤品。也叫作东炎汤，在泰国非常普遍。主要食材有柠檬叶、香茅、虾等。</t>
  </si>
  <si>
    <t>辣椒|柠檬草|虾|水</t>
  </si>
  <si>
    <t>40，40，40，-15，10，5</t>
  </si>
  <si>
    <t>填写说明</t>
  </si>
  <si>
    <t>复制上面的Guid</t>
  </si>
  <si>
    <t>不联动精耕细作的复制这里就行</t>
  </si>
  <si>
    <t>复制上面Guid</t>
  </si>
  <si>
    <t>喜水/正常/喜旱</t>
  </si>
  <si>
    <t>喜潮/喜干/正常</t>
  </si>
  <si>
    <t>正常/喜光/喜暗</t>
  </si>
  <si>
    <t>耐螨虫/正常/怕螨虫</t>
  </si>
  <si>
    <t>耐真菌/正常/怕真菌</t>
  </si>
  <si>
    <t>长寿/正常/短寿</t>
  </si>
  <si>
    <t>高产/正常/低产</t>
  </si>
  <si>
    <t>速生/正常/慢生</t>
  </si>
  <si>
    <t>肥田/正常/耗肥</t>
  </si>
  <si>
    <t>松土/正常/板结</t>
  </si>
  <si>
    <t>杀螨虫/杀真菌/正常</t>
  </si>
  <si>
    <t>是/否</t>
  </si>
  <si>
    <t>联动精耕细作的复制这里</t>
  </si>
  <si>
    <t>植株Guid</t>
  </si>
  <si>
    <t>植株丛Guid</t>
  </si>
  <si>
    <t>植株田Guid</t>
  </si>
  <si>
    <t>植株名称</t>
  </si>
  <si>
    <t>植株丛名称</t>
  </si>
  <si>
    <t>植株田名称</t>
  </si>
  <si>
    <t>植株描述</t>
  </si>
  <si>
    <t>植株丛描述</t>
  </si>
  <si>
    <t>发现地点Guid</t>
  </si>
  <si>
    <t>发现权重</t>
  </si>
  <si>
    <t>采摘数量</t>
  </si>
  <si>
    <t>基础长成数量</t>
  </si>
  <si>
    <t>植株可否食用</t>
  </si>
  <si>
    <t>食用效果</t>
  </si>
  <si>
    <t>植株腐坏时间</t>
  </si>
  <si>
    <t>植株成长时间（天）</t>
  </si>
  <si>
    <t>是否联动精耕细作</t>
  </si>
  <si>
    <t>联动后植株内部名</t>
  </si>
  <si>
    <t>联动植株Guid</t>
  </si>
  <si>
    <t>水分需求</t>
  </si>
  <si>
    <t>环境需求1</t>
  </si>
  <si>
    <t>环境需求2</t>
  </si>
  <si>
    <t>螨虫</t>
  </si>
  <si>
    <t>真菌</t>
  </si>
  <si>
    <t>寿命</t>
  </si>
  <si>
    <t>产物进度</t>
  </si>
  <si>
    <t>生长度</t>
  </si>
  <si>
    <t>肥力</t>
  </si>
  <si>
    <t>土壤疏松度</t>
  </si>
  <si>
    <t>农药</t>
  </si>
  <si>
    <t>是否小体型</t>
  </si>
  <si>
    <t>联动的连接结果</t>
  </si>
  <si>
    <t>Guil-晓月食物_生菜</t>
  </si>
  <si>
    <t>cfdb86b0112b3d80eae53abf0ccfc9a0</t>
  </si>
  <si>
    <t>104a4eba1ecdb837a565a6e3e8fbcfc6</t>
  </si>
  <si>
    <t>75ed9ea6eb53fd5fcf782322dc0ef27e</t>
  </si>
  <si>
    <t>生菜</t>
  </si>
  <si>
    <t>生菜丛</t>
  </si>
  <si>
    <t>生菜田</t>
  </si>
  <si>
    <t>菊科莴苣属一年生或二年草本植物，其叶较大，上绿下白，呈椭圆形，叶面带有褶皱，外叶舒展。</t>
  </si>
  <si>
    <t>我可以在这里采摘生菜。</t>
  </si>
  <si>
    <t>069b4c17f9d7634479e1bde8c256f89a</t>
  </si>
  <si>
    <t>是</t>
  </si>
  <si>
    <t>蔬菜</t>
  </si>
  <si>
    <t>daecbe32614bac78a15af411bdca5f19</t>
  </si>
  <si>
    <t>正常</t>
  </si>
  <si>
    <t>喜潮</t>
  </si>
  <si>
    <t>喜光</t>
  </si>
  <si>
    <t>耐真菌</t>
  </si>
  <si>
    <t>杀真菌</t>
  </si>
  <si>
    <t>38e8832e040e9f0a15fd5d468de1de2a</t>
  </si>
  <si>
    <t>0bdc3abda24738e7907a4adfdce2943b</t>
  </si>
  <si>
    <t>dfb3d8f1d14ff9758061d91fb57ef0f9</t>
  </si>
  <si>
    <t>花菜</t>
  </si>
  <si>
    <t>是十字花科、芸薹属植物野甘蓝的变种。</t>
  </si>
  <si>
    <t>069b4c17f9d7634479e1bde8c256f90a</t>
  </si>
  <si>
    <t>386ae108df97878efcb7ea7875d24fb3</t>
  </si>
  <si>
    <t>耐螨虫</t>
  </si>
  <si>
    <t>长寿</t>
  </si>
  <si>
    <t>松土</t>
  </si>
  <si>
    <t>9db175c168b2af2d94dcb136f1bc84d5</t>
  </si>
  <si>
    <t>e886d5ce0e5aef4fa94c6f70df4e7b6e</t>
  </si>
  <si>
    <t>8dbf6d38c74becb23410002d1eedcb40</t>
  </si>
  <si>
    <t>豌豆</t>
  </si>
  <si>
    <t>是中国主要的食用豆类作物之一，营养价值高，具有抗菌、抗氧化、抗癌、降血压、降血糖、免疫调节等生理活性；工业化生产也主要集中在豌豆淀粉、蛋白质的加工。</t>
  </si>
  <si>
    <t>1081f3e92e9e7bc4fb16676b79657193</t>
  </si>
  <si>
    <t>f19a3d7de11879e264d80f120c33c69a</t>
  </si>
  <si>
    <t>喜水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</si>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</sst>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 Light"/>
      <charset val="134"/>
    </font>
    <font>
      <b/>
      <sz val="11"/>
      <color rgb="FF0070C0"/>
      <name val="微软雅黑 Light"/>
      <charset val="134"/>
    </font>
    <font>
      <b/>
      <sz val="11"/>
      <color rgb="FFFF0000"/>
      <name val="微软雅黑 Light"/>
      <charset val="134"/>
    </font>
    <font>
      <sz val="10.5"/>
      <color rgb="FF333333"/>
      <name val="Helvetica"/>
      <charset val="134"/>
    </font>
    <font>
      <sz val="11"/>
      <color theme="1"/>
      <name val="微软雅黑"/>
      <charset val="134"/>
    </font>
    <font>
      <b/>
      <sz val="11"/>
      <color theme="1"/>
      <name val="微软雅黑 Light"/>
      <charset val="134"/>
    </font>
    <font>
      <b/>
      <sz val="10"/>
      <color rgb="FF000000"/>
      <name val="微软雅黑"/>
      <charset val="134"/>
    </font>
    <font>
      <b/>
      <sz val="10"/>
      <color rgb="FF0070C0"/>
      <name val="微软雅黑"/>
      <charset val="134"/>
    </font>
    <font>
      <b/>
      <sz val="10"/>
      <color rgb="FFFF0000"/>
      <name val="微软雅黑"/>
      <charset val="134"/>
    </font>
    <font>
      <b/>
      <sz val="10"/>
      <color rgb="FF000000"/>
      <name val="微软雅黑 Light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14" borderId="5" applyNumberFormat="0" applyAlignment="0" applyProtection="0">
      <alignment vertical="center"/>
    </xf>
    <xf numFmtId="0" fontId="26" fillId="14" borderId="1" applyNumberFormat="0" applyAlignment="0" applyProtection="0">
      <alignment vertical="center"/>
    </xf>
    <xf numFmtId="0" fontId="27" fillId="15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5" fillId="3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right"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 wrapText="1"/>
    </xf>
    <xf numFmtId="0" fontId="0" fillId="4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8F%98%E7%A7%8D/34757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37" sqref="G37"/>
    </sheetView>
  </sheetViews>
  <sheetFormatPr defaultColWidth="8.88888888888889" defaultRowHeight="14.4" outlineLevelRow="6" outlineLevelCol="7"/>
  <cols>
    <col min="1" max="1" width="22.2222222222222" customWidth="1"/>
    <col min="2" max="2" width="36.6666666666667" customWidth="1"/>
    <col min="3" max="3" width="7.66666666666667" customWidth="1"/>
    <col min="4" max="4" width="9.22222222222222" customWidth="1"/>
    <col min="5" max="5" width="21" customWidth="1"/>
    <col min="6" max="6" width="8.33333333333333" customWidth="1"/>
    <col min="7" max="7" width="76.1111111111111" customWidth="1"/>
    <col min="8" max="9" width="56.1111111111111" customWidth="1"/>
  </cols>
  <sheetData>
    <row r="1" spans="1:6">
      <c r="A1" t="s">
        <v>0</v>
      </c>
      <c r="B1" s="3" t="str">
        <f ca="1">CONCATENATE(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)</f>
        <v>deda49940bb8a7d59b5c665780b2ed4f</v>
      </c>
      <c r="D1" s="19"/>
      <c r="E1" s="19"/>
      <c r="F1" s="19"/>
    </row>
    <row r="2" ht="16.2" spans="1:8">
      <c r="A2" s="20" t="s">
        <v>1</v>
      </c>
      <c r="B2" s="21" t="s">
        <v>2</v>
      </c>
      <c r="C2" s="22" t="s">
        <v>3</v>
      </c>
      <c r="D2" s="22" t="s">
        <v>4</v>
      </c>
      <c r="E2" s="22" t="s">
        <v>5</v>
      </c>
      <c r="F2" s="23" t="s">
        <v>6</v>
      </c>
      <c r="G2" s="1" t="s">
        <v>7</v>
      </c>
      <c r="H2" s="1" t="s">
        <v>8</v>
      </c>
    </row>
    <row r="3" ht="15.6" spans="1:8">
      <c r="A3" s="24" t="s">
        <v>9</v>
      </c>
      <c r="B3" s="24" t="s">
        <v>10</v>
      </c>
      <c r="C3" s="24" t="s">
        <v>11</v>
      </c>
      <c r="D3" s="24" t="s">
        <v>11</v>
      </c>
      <c r="E3" s="24" t="s">
        <v>11</v>
      </c>
      <c r="F3" s="25" t="s">
        <v>11</v>
      </c>
      <c r="G3" s="18" t="s">
        <v>12</v>
      </c>
      <c r="H3" s="18" t="s">
        <v>13</v>
      </c>
    </row>
    <row r="4" s="4" customFormat="1" ht="28.8" spans="1:8">
      <c r="A4" s="29" t="str">
        <f>"Guil-晓月食物_"&amp;C4</f>
        <v>Guil-晓月食物_泥砖2</v>
      </c>
      <c r="B4" s="29" t="s">
        <v>14</v>
      </c>
      <c r="C4" s="29" t="s">
        <v>15</v>
      </c>
      <c r="D4" s="30" t="s">
        <v>16</v>
      </c>
      <c r="E4" s="29" t="s">
        <v>17</v>
      </c>
      <c r="F4" s="29">
        <v>2</v>
      </c>
      <c r="G4" s="10" t="str">
        <f>_xlfn.TEXTJOIN("#",,A4:F4)</f>
        <v>Guil-晓月食物_泥砖2#3e87c95f4f1060cdecbd4ba6a842b44d#泥砖2#泥土做成的泥砖#泥堆|沙子|沙子|沙子#2</v>
      </c>
      <c r="H4" s="10" t="s">
        <v>18</v>
      </c>
    </row>
    <row r="5" s="5" customFormat="1" ht="28.8" spans="1:8">
      <c r="A5" s="31" t="str">
        <f>"Guil-晓月食物_"&amp;C5</f>
        <v>Guil-晓月食物_</v>
      </c>
      <c r="B5" s="31" t="s">
        <v>19</v>
      </c>
      <c r="C5" s="31"/>
      <c r="D5" s="32"/>
      <c r="E5" s="31" t="s">
        <v>20</v>
      </c>
      <c r="F5" s="31">
        <v>2</v>
      </c>
      <c r="G5" s="33" t="str">
        <f>_xlfn.TEXTJOIN("#",,A5:F5)</f>
        <v>Guil-晓月食物_#6c2001f42a960db4583cdd65a47ecf3c###泥堆|沙子|泥堆|沙子#2</v>
      </c>
      <c r="H5" s="33" t="s">
        <v>21</v>
      </c>
    </row>
    <row r="6" spans="2:7">
      <c r="B6" t="s">
        <v>22</v>
      </c>
      <c r="E6" t="s">
        <v>23</v>
      </c>
      <c r="F6">
        <v>2</v>
      </c>
      <c r="G6" s="33" t="str">
        <f>_xlfn.TEXTJOIN("#",,A6:F6)</f>
        <v>#1d091a9f6afe9c449a8b738742008d5e###骨头|骨头|骨头|骨头#2</v>
      </c>
    </row>
    <row r="7" spans="2:7">
      <c r="B7" t="s">
        <v>22</v>
      </c>
      <c r="E7" t="s">
        <v>24</v>
      </c>
      <c r="F7">
        <v>2</v>
      </c>
      <c r="G7" s="33" t="str">
        <f>_xlfn.TEXTJOIN("#",,A7:F7)</f>
        <v>#1d091a9f6afe9c449a8b738742008d5e###脂肪|脂肪|骨头|骨头#2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I5" sqref="I5:I14"/>
    </sheetView>
  </sheetViews>
  <sheetFormatPr defaultColWidth="8.88888888888889" defaultRowHeight="14.4"/>
  <cols>
    <col min="1" max="1" width="22.2222222222222" customWidth="1"/>
    <col min="2" max="2" width="36.6666666666667" customWidth="1"/>
    <col min="3" max="3" width="11.2222222222222" customWidth="1"/>
    <col min="4" max="4" width="51.4444444444444" customWidth="1"/>
    <col min="5" max="5" width="21" customWidth="1"/>
    <col min="6" max="6" width="24.7777777777778" customWidth="1"/>
    <col min="7" max="7" width="11.2222222222222" customWidth="1"/>
    <col min="8" max="8" width="9.22222222222222" customWidth="1"/>
    <col min="9" max="9" width="68.3333333333333" customWidth="1"/>
  </cols>
  <sheetData>
    <row r="1" spans="1:8">
      <c r="A1" t="s">
        <v>0</v>
      </c>
      <c r="B1" s="3" t="str">
        <f ca="1">CONCATENATE(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)</f>
        <v>caad245c302122d71b9b3fdab5cedadc</v>
      </c>
      <c r="D1" s="19"/>
      <c r="E1" s="19"/>
      <c r="F1" s="19" t="s">
        <v>25</v>
      </c>
      <c r="G1" s="19"/>
      <c r="H1" s="19"/>
    </row>
    <row r="2" s="1" customFormat="1" ht="16.2" spans="1:9">
      <c r="A2" s="20" t="s">
        <v>1</v>
      </c>
      <c r="B2" s="21" t="s">
        <v>2</v>
      </c>
      <c r="C2" s="22" t="s">
        <v>3</v>
      </c>
      <c r="D2" s="22" t="s">
        <v>4</v>
      </c>
      <c r="E2" s="22" t="s">
        <v>5</v>
      </c>
      <c r="F2" s="23" t="s">
        <v>26</v>
      </c>
      <c r="G2" s="22" t="s">
        <v>27</v>
      </c>
      <c r="H2" s="22" t="s">
        <v>28</v>
      </c>
      <c r="I2" s="1" t="s">
        <v>7</v>
      </c>
    </row>
    <row r="3" s="18" customFormat="1" ht="15.6" spans="1:9">
      <c r="A3" s="24" t="s">
        <v>9</v>
      </c>
      <c r="B3" s="24" t="s">
        <v>10</v>
      </c>
      <c r="C3" s="24" t="s">
        <v>11</v>
      </c>
      <c r="D3" s="24" t="s">
        <v>11</v>
      </c>
      <c r="E3" s="24" t="s">
        <v>11</v>
      </c>
      <c r="F3" s="25" t="s">
        <v>11</v>
      </c>
      <c r="G3" s="24" t="s">
        <v>11</v>
      </c>
      <c r="H3" s="24" t="s">
        <v>11</v>
      </c>
      <c r="I3" s="18" t="s">
        <v>29</v>
      </c>
    </row>
    <row r="4" ht="43.2" spans="1:9">
      <c r="A4" s="26" t="str">
        <f t="shared" ref="A4:A14" si="0">"Guil-晓月食物_"&amp;C4</f>
        <v>Guil-晓月食物_章鱼烧</v>
      </c>
      <c r="B4" s="26" t="s">
        <v>30</v>
      </c>
      <c r="C4" s="26" t="s">
        <v>31</v>
      </c>
      <c r="D4" s="27" t="s">
        <v>32</v>
      </c>
      <c r="E4" s="26" t="s">
        <v>33</v>
      </c>
      <c r="F4" s="26" t="s">
        <v>34</v>
      </c>
      <c r="G4" s="28">
        <v>2</v>
      </c>
      <c r="H4" s="28">
        <v>192</v>
      </c>
      <c r="I4" s="17" t="str">
        <f t="shared" ref="I4:I14" si="1">_xlfn.TEXTJOIN("#",,A4:H4)</f>
        <v>Guil-晓月食物_章鱼烧#859f76ab81b64b74b11b39fe2508cb76#章鱼烧#起源于日本大阪的一种食物。其成份主要是章鱼、海苔、沙拉酱、章鱼烧酱等。#面粉|蛋|海怪肉|白菜#30，10，10，-10，10，5#2#192</v>
      </c>
    </row>
    <row r="5" ht="28.8" spans="1:9">
      <c r="A5" s="26" t="str">
        <f t="shared" si="0"/>
        <v>Guil-晓月食物_什锦肉串</v>
      </c>
      <c r="B5" s="26" t="s">
        <v>35</v>
      </c>
      <c r="C5" s="26" t="s">
        <v>36</v>
      </c>
      <c r="D5" s="27" t="s">
        <v>37</v>
      </c>
      <c r="E5" s="26" t="s">
        <v>38</v>
      </c>
      <c r="F5" s="26" t="s">
        <v>39</v>
      </c>
      <c r="G5" s="28">
        <v>1</v>
      </c>
      <c r="H5" s="28">
        <v>288</v>
      </c>
      <c r="I5" s="17" t="str">
        <f t="shared" si="1"/>
        <v>Guil-晓月食物_什锦肉串#c6a8b19c35ae3faebb332c2b5abc0cdd#什锦肉串#美味！#蔬菜|小树枝|肉|蔬菜#50，65，4，-15，15，5#1#288</v>
      </c>
    </row>
    <row r="6" ht="57.6" spans="1:9">
      <c r="A6" s="26" t="str">
        <f t="shared" si="0"/>
        <v>Guil-晓月食物_佛跳墙</v>
      </c>
      <c r="B6" s="26" t="s">
        <v>40</v>
      </c>
      <c r="C6" s="26" t="s">
        <v>41</v>
      </c>
      <c r="D6" s="27" t="s">
        <v>42</v>
      </c>
      <c r="E6" s="26" t="s">
        <v>43</v>
      </c>
      <c r="F6" s="26" t="s">
        <v>44</v>
      </c>
      <c r="G6" s="28">
        <v>2</v>
      </c>
      <c r="H6" s="28">
        <v>288</v>
      </c>
      <c r="I6" s="17" t="str">
        <f t="shared" si="1"/>
        <v>Guil-晓月食物_佛跳墙#dab21ff4544effde84a376bc3db5511d#佛跳墙#又名福寿全，是福建省福州市的一道特色名菜，属闽菜系。成菜后，软嫩柔润，浓郁荤香，又荤而不腻，味中有味。#蘑菇|海鲜|蛋|酒#30，60，30，-30，30，10#2#288</v>
      </c>
    </row>
    <row r="7" ht="28.8" spans="1:9">
      <c r="A7" s="26" t="str">
        <f t="shared" si="0"/>
        <v>Guil-晓月食物_芒果酱</v>
      </c>
      <c r="B7" s="26" t="s">
        <v>45</v>
      </c>
      <c r="C7" s="26" t="s">
        <v>46</v>
      </c>
      <c r="D7" s="27" t="s">
        <v>47</v>
      </c>
      <c r="E7" s="26" t="s">
        <v>48</v>
      </c>
      <c r="F7" s="26" t="s">
        <v>49</v>
      </c>
      <c r="G7" s="28">
        <v>2</v>
      </c>
      <c r="H7" s="28">
        <v>192</v>
      </c>
      <c r="I7" s="17" t="str">
        <f t="shared" si="1"/>
        <v>Guil-晓月食物_芒果酱#c3d436f1457babf3eaedd5bfa6dbebe1#芒果酱#用芒果制成的果酱#芒果|芒果|#10，10，10，-5，5，5#2#192</v>
      </c>
    </row>
    <row r="8" ht="43.2" spans="1:9">
      <c r="A8" s="26" t="str">
        <f t="shared" si="0"/>
        <v>Guil-晓月食物_炖肉</v>
      </c>
      <c r="B8" s="26" t="s">
        <v>50</v>
      </c>
      <c r="C8" s="26" t="s">
        <v>51</v>
      </c>
      <c r="D8" s="27" t="s">
        <v>52</v>
      </c>
      <c r="E8" s="26" t="s">
        <v>53</v>
      </c>
      <c r="F8" s="26" t="s">
        <v>54</v>
      </c>
      <c r="G8" s="28">
        <v>3</v>
      </c>
      <c r="H8" s="28">
        <v>288</v>
      </c>
      <c r="I8" s="17" t="str">
        <f t="shared" si="1"/>
        <v>Guil-晓月食物_炖肉#70dc8a88a9afbe1299de23eefd5edcc1#炖肉#风味独特，是广东梅州婚宴喜庆及节日必用的名菜。#肉|蘑菇|水|蔬菜#50，50，30，-15，15，10#3#288</v>
      </c>
    </row>
    <row r="9" ht="57.6" spans="1:9">
      <c r="A9" s="26" t="str">
        <f t="shared" si="0"/>
        <v>Guil-晓月食物_披萨</v>
      </c>
      <c r="B9" s="26" t="s">
        <v>55</v>
      </c>
      <c r="C9" s="26" t="s">
        <v>56</v>
      </c>
      <c r="D9" s="27" t="s">
        <v>57</v>
      </c>
      <c r="E9" s="26" t="s">
        <v>58</v>
      </c>
      <c r="F9" s="26" t="s">
        <v>59</v>
      </c>
      <c r="G9" s="28">
        <v>2</v>
      </c>
      <c r="H9" s="28">
        <v>288</v>
      </c>
      <c r="I9" s="17" t="str">
        <f t="shared" si="1"/>
        <v>Guil-晓月食物_披萨#faffbcec01dbf11bcd48ccd72bc16feb#披萨#是一种发源于意大利的食品，在全球颇受欢迎。比萨饼的通常做法是用发酵的圆面饼上面覆盖番茄酱、奶酪、肉、蔬菜等其他配料，并由烤炉烤制而成。#面粉|肉|奶|蔬菜#50，50，10，-15，15，10#2#288</v>
      </c>
    </row>
    <row r="10" ht="43.2" spans="1:9">
      <c r="A10" s="26" t="str">
        <f t="shared" si="0"/>
        <v>Guil-晓月食物_山威罐头</v>
      </c>
      <c r="B10" s="26" t="s">
        <v>60</v>
      </c>
      <c r="C10" s="26" t="s">
        <v>61</v>
      </c>
      <c r="D10" s="27" t="s">
        <v>62</v>
      </c>
      <c r="E10" s="26" t="s">
        <v>63</v>
      </c>
      <c r="F10" s="26" t="s">
        <v>64</v>
      </c>
      <c r="G10" s="28">
        <v>1</v>
      </c>
      <c r="H10" s="28">
        <v>192</v>
      </c>
      <c r="I10" s="17" t="str">
        <f t="shared" si="1"/>
        <v>Guil-晓月食物_山威罐头#9777ea5b66661aafdb1c436fdcff8da0#山威罐头#来自其他游戏的一款不健康的食物#腐烂物|腐烂物||#30，-20，10，10，-10，0#1#192</v>
      </c>
    </row>
    <row r="11" ht="28.8" spans="1:9">
      <c r="A11" s="26" t="str">
        <f t="shared" si="0"/>
        <v>Guil-晓月食物_蛇羹</v>
      </c>
      <c r="B11" s="26" t="s">
        <v>65</v>
      </c>
      <c r="C11" s="26" t="s">
        <v>66</v>
      </c>
      <c r="D11" s="27" t="s">
        <v>67</v>
      </c>
      <c r="E11" s="26" t="s">
        <v>68</v>
      </c>
      <c r="F11" s="26" t="s">
        <v>69</v>
      </c>
      <c r="G11" s="28">
        <v>2</v>
      </c>
      <c r="H11" s="28">
        <v>288</v>
      </c>
      <c r="I11" s="17" t="str">
        <f t="shared" si="1"/>
        <v>Guil-晓月食物_蛇羹#17a60a96aba65f3624709a6afa9b092f#蛇羹#一种以蛇肉为主料的食物#剥皮的蛇|水|稻米#40，30，30，-10，10，5#2#288</v>
      </c>
    </row>
    <row r="12" ht="57.6" spans="1:9">
      <c r="A12" s="26" t="str">
        <f t="shared" si="0"/>
        <v>Guil-晓月食物_扬州炒饭</v>
      </c>
      <c r="B12" s="26" t="s">
        <v>70</v>
      </c>
      <c r="C12" s="26" t="s">
        <v>71</v>
      </c>
      <c r="D12" s="12" t="s">
        <v>72</v>
      </c>
      <c r="E12" s="26" t="s">
        <v>73</v>
      </c>
      <c r="F12" s="26" t="s">
        <v>74</v>
      </c>
      <c r="G12" s="28">
        <v>2</v>
      </c>
      <c r="H12" s="28">
        <v>288</v>
      </c>
      <c r="I12" s="17" t="str">
        <f t="shared" si="1"/>
        <v>Guil-晓月食物_扬州炒饭#a50bf0bdff20bd7e08f7cfd34efac6b0#扬州炒饭#扬州炒饭选料严谨、制作精细、加工讲究，而且注重配色。炒制完成后，颗粒分明、粒粒松散、软硬有度、色彩调和、光泽饱满、配料多样、鲜嫩滑爽、香糯可口。#米饭|蛋|豌豆|虾#50，30，20，-15，15，10#2#288</v>
      </c>
    </row>
    <row r="13" ht="43.2" spans="1:9">
      <c r="A13" s="26" t="str">
        <f t="shared" si="0"/>
        <v>Guil-晓月食物_芒果西米饼</v>
      </c>
      <c r="B13" s="26" t="s">
        <v>75</v>
      </c>
      <c r="C13" s="26" t="s">
        <v>76</v>
      </c>
      <c r="D13" s="27" t="s">
        <v>77</v>
      </c>
      <c r="E13" s="26" t="s">
        <v>78</v>
      </c>
      <c r="F13" s="26" t="s">
        <v>34</v>
      </c>
      <c r="G13" s="28">
        <v>1</v>
      </c>
      <c r="H13" s="28">
        <v>288</v>
      </c>
      <c r="I13" s="17" t="str">
        <f t="shared" si="1"/>
        <v>Guil-晓月食物_芒果西米饼#00a59bcde2ce2803ddefef45eb492d5c#芒果西米饼#涂有芒果酱的西米饼。#芒果酱|西米饼||#30，10，10，-10，10，5#1#288</v>
      </c>
    </row>
    <row r="14" ht="57.6" spans="1:9">
      <c r="A14" s="26" t="str">
        <f t="shared" si="0"/>
        <v>Guil-晓月食物_冬阴功汤</v>
      </c>
      <c r="B14" s="26" t="s">
        <v>79</v>
      </c>
      <c r="C14" s="26" t="s">
        <v>80</v>
      </c>
      <c r="D14" s="27" t="s">
        <v>81</v>
      </c>
      <c r="E14" s="26" t="s">
        <v>82</v>
      </c>
      <c r="F14" s="26" t="s">
        <v>83</v>
      </c>
      <c r="G14" s="28">
        <v>2</v>
      </c>
      <c r="H14" s="28">
        <v>288</v>
      </c>
      <c r="I14" s="17" t="str">
        <f t="shared" si="1"/>
        <v>Guil-晓月食物_冬阴功汤#cb07d897acce2cacbadfb62125b8ad7f#冬阴功汤#是泰国和老挝的一道富有特色的酸辣口味汤品。也叫作东炎汤，在泰国非常普遍。主要食材有柠檬叶、香茅、虾等。#辣椒|柠檬草|虾|水#40，40，40，-15，10，5#2#288</v>
      </c>
    </row>
    <row r="15" spans="1:9">
      <c r="A15" s="26"/>
      <c r="B15" s="26"/>
      <c r="C15" s="26"/>
      <c r="D15" s="27"/>
      <c r="E15" s="26"/>
      <c r="F15" s="26"/>
      <c r="G15" s="28"/>
      <c r="H15" s="28"/>
      <c r="I15" s="17"/>
    </row>
    <row r="16" spans="1:9">
      <c r="A16" s="26"/>
      <c r="B16" s="26"/>
      <c r="C16" s="26"/>
      <c r="D16" s="27"/>
      <c r="E16" s="26"/>
      <c r="F16" s="26"/>
      <c r="G16" s="28"/>
      <c r="H16" s="28"/>
      <c r="I16" s="17"/>
    </row>
    <row r="17" spans="1:9">
      <c r="A17" s="26"/>
      <c r="B17" s="26"/>
      <c r="C17" s="26"/>
      <c r="D17" s="27"/>
      <c r="E17" s="26"/>
      <c r="F17" s="26"/>
      <c r="G17" s="28"/>
      <c r="H17" s="28"/>
      <c r="I17" s="17"/>
    </row>
    <row r="18" spans="1:9">
      <c r="A18" s="26"/>
      <c r="B18" s="26"/>
      <c r="C18" s="26"/>
      <c r="D18" s="27"/>
      <c r="E18" s="26"/>
      <c r="F18" s="26"/>
      <c r="G18" s="28"/>
      <c r="H18" s="28"/>
      <c r="I18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topLeftCell="AA1" workbookViewId="0">
      <selection activeCell="AH20" sqref="AH20"/>
    </sheetView>
  </sheetViews>
  <sheetFormatPr defaultColWidth="8.88888888888889" defaultRowHeight="14.4" outlineLevelRow="6"/>
  <cols>
    <col min="1" max="1" width="20.8888888888889" customWidth="1"/>
    <col min="2" max="4" width="36.6666666666667" style="3" customWidth="1"/>
    <col min="5" max="5" width="9.66666666666667" style="4" customWidth="1"/>
    <col min="6" max="7" width="11.8888888888889" customWidth="1"/>
    <col min="8" max="8" width="39.7777777777778" style="4" customWidth="1"/>
    <col min="9" max="9" width="25.4444444444444" customWidth="1"/>
    <col min="10" max="10" width="36.6666666666667" style="4" customWidth="1"/>
    <col min="11" max="12" width="8.88888888888889" style="4"/>
    <col min="13" max="14" width="14.1111111111111" style="4" customWidth="1"/>
    <col min="15" max="15" width="8.88888888888889" style="4"/>
    <col min="16" max="16" width="14.1111111111111" style="4" customWidth="1"/>
    <col min="17" max="17" width="18.6666666666667" style="4" customWidth="1"/>
    <col min="18" max="18" width="80.4444444444444" customWidth="1"/>
    <col min="19" max="19" width="18.6666666666667" style="5" customWidth="1"/>
    <col min="20" max="20" width="25.4444444444444" style="5" customWidth="1"/>
    <col min="21" max="21" width="36.6666666666667" style="5" customWidth="1"/>
    <col min="22" max="23" width="16.4444444444444" style="5" customWidth="1"/>
    <col min="24" max="26" width="20.8888888888889" style="5" customWidth="1"/>
    <col min="27" max="31" width="16.4444444444444" style="5" customWidth="1"/>
    <col min="32" max="32" width="20.8888888888889" style="5" customWidth="1"/>
    <col min="33" max="33" width="11.8888888888889" style="5" customWidth="1"/>
    <col min="34" max="34" width="111.444444444444" customWidth="1"/>
  </cols>
  <sheetData>
    <row r="1" spans="1:2">
      <c r="A1" t="s">
        <v>0</v>
      </c>
      <c r="B1" s="3" t="str">
        <f ca="1">CONCATENATE(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)</f>
        <v>811b8a74995d49abb761dcecbbb6ce09</v>
      </c>
    </row>
    <row r="2" spans="1:34">
      <c r="A2">
        <v>0</v>
      </c>
      <c r="B2" s="3">
        <v>1</v>
      </c>
      <c r="C2" s="3">
        <v>2</v>
      </c>
      <c r="D2" s="3">
        <v>3</v>
      </c>
      <c r="E2" s="4">
        <v>4</v>
      </c>
      <c r="F2">
        <v>5</v>
      </c>
      <c r="G2">
        <v>6</v>
      </c>
      <c r="H2" s="4">
        <v>7</v>
      </c>
      <c r="I2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>
        <v>33</v>
      </c>
    </row>
    <row r="3" s="1" customFormat="1" ht="16.2" spans="1:34">
      <c r="A3" s="1" t="s">
        <v>84</v>
      </c>
      <c r="B3" s="6" t="s">
        <v>85</v>
      </c>
      <c r="C3" s="6" t="s">
        <v>85</v>
      </c>
      <c r="D3" s="6" t="s">
        <v>85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7" t="s">
        <v>11</v>
      </c>
      <c r="O3" s="7" t="s">
        <v>11</v>
      </c>
      <c r="P3" s="7" t="s">
        <v>11</v>
      </c>
      <c r="Q3" s="7" t="s">
        <v>11</v>
      </c>
      <c r="R3" s="13" t="s">
        <v>86</v>
      </c>
      <c r="S3" s="14" t="s">
        <v>11</v>
      </c>
      <c r="T3" s="14" t="s">
        <v>9</v>
      </c>
      <c r="U3" s="14" t="s">
        <v>87</v>
      </c>
      <c r="V3" s="14" t="s">
        <v>88</v>
      </c>
      <c r="W3" s="14" t="s">
        <v>89</v>
      </c>
      <c r="X3" s="14" t="s">
        <v>90</v>
      </c>
      <c r="Y3" s="14" t="s">
        <v>91</v>
      </c>
      <c r="Z3" s="14" t="s">
        <v>92</v>
      </c>
      <c r="AA3" s="14" t="s">
        <v>93</v>
      </c>
      <c r="AB3" s="14" t="s">
        <v>94</v>
      </c>
      <c r="AC3" s="14" t="s">
        <v>95</v>
      </c>
      <c r="AD3" s="14" t="s">
        <v>96</v>
      </c>
      <c r="AE3" s="14" t="s">
        <v>97</v>
      </c>
      <c r="AF3" s="14" t="s">
        <v>98</v>
      </c>
      <c r="AG3" s="14" t="s">
        <v>99</v>
      </c>
      <c r="AH3" s="1" t="s">
        <v>100</v>
      </c>
    </row>
    <row r="4" s="2" customFormat="1" ht="15.6" spans="1:34">
      <c r="A4" s="2" t="s">
        <v>1</v>
      </c>
      <c r="B4" s="8" t="s">
        <v>101</v>
      </c>
      <c r="C4" s="8" t="s">
        <v>102</v>
      </c>
      <c r="D4" s="8" t="s">
        <v>103</v>
      </c>
      <c r="E4" s="9" t="s">
        <v>104</v>
      </c>
      <c r="F4" s="2" t="s">
        <v>105</v>
      </c>
      <c r="G4" s="2" t="s">
        <v>106</v>
      </c>
      <c r="H4" s="9" t="s">
        <v>107</v>
      </c>
      <c r="I4" s="2" t="s">
        <v>108</v>
      </c>
      <c r="J4" s="9" t="s">
        <v>109</v>
      </c>
      <c r="K4" s="9" t="s">
        <v>110</v>
      </c>
      <c r="L4" s="9" t="s">
        <v>111</v>
      </c>
      <c r="M4" s="9" t="s">
        <v>112</v>
      </c>
      <c r="N4" s="9" t="s">
        <v>113</v>
      </c>
      <c r="O4" s="9" t="s">
        <v>114</v>
      </c>
      <c r="P4" s="9" t="s">
        <v>115</v>
      </c>
      <c r="Q4" s="9" t="s">
        <v>116</v>
      </c>
      <c r="R4" s="15" t="s">
        <v>7</v>
      </c>
      <c r="S4" s="16" t="s">
        <v>117</v>
      </c>
      <c r="T4" s="16" t="s">
        <v>118</v>
      </c>
      <c r="U4" s="16" t="s">
        <v>119</v>
      </c>
      <c r="V4" s="16" t="s">
        <v>120</v>
      </c>
      <c r="W4" s="16" t="s">
        <v>121</v>
      </c>
      <c r="X4" s="16" t="s">
        <v>122</v>
      </c>
      <c r="Y4" s="16" t="s">
        <v>123</v>
      </c>
      <c r="Z4" s="16" t="s">
        <v>124</v>
      </c>
      <c r="AA4" s="16" t="s">
        <v>125</v>
      </c>
      <c r="AB4" s="16" t="s">
        <v>126</v>
      </c>
      <c r="AC4" s="16" t="s">
        <v>127</v>
      </c>
      <c r="AD4" s="16" t="s">
        <v>128</v>
      </c>
      <c r="AE4" s="16" t="s">
        <v>129</v>
      </c>
      <c r="AF4" s="16" t="s">
        <v>130</v>
      </c>
      <c r="AG4" s="16" t="s">
        <v>131</v>
      </c>
      <c r="AH4" s="2" t="s">
        <v>132</v>
      </c>
    </row>
    <row r="5" ht="72" spans="1:34">
      <c r="A5" t="s">
        <v>133</v>
      </c>
      <c r="B5" s="3" t="s">
        <v>134</v>
      </c>
      <c r="C5" s="3" t="s">
        <v>135</v>
      </c>
      <c r="D5" s="3" t="s">
        <v>136</v>
      </c>
      <c r="E5" s="4" t="s">
        <v>137</v>
      </c>
      <c r="F5" t="s">
        <v>138</v>
      </c>
      <c r="G5" t="s">
        <v>139</v>
      </c>
      <c r="H5" s="10" t="s">
        <v>140</v>
      </c>
      <c r="I5" t="s">
        <v>141</v>
      </c>
      <c r="J5" s="4" t="s">
        <v>142</v>
      </c>
      <c r="K5" s="4">
        <v>300</v>
      </c>
      <c r="L5" s="4">
        <v>3</v>
      </c>
      <c r="M5" s="4">
        <v>5</v>
      </c>
      <c r="N5" s="4" t="s">
        <v>143</v>
      </c>
      <c r="O5" s="4" t="s">
        <v>144</v>
      </c>
      <c r="P5" s="4">
        <v>288</v>
      </c>
      <c r="Q5" s="4">
        <v>6</v>
      </c>
      <c r="R5" s="17" t="str">
        <f>_xlfn.TEXTJOIN("#",,A5:Q5)</f>
        <v>Guil-晓月食物_生菜#cfdb86b0112b3d80eae53abf0ccfc9a0#104a4eba1ecdb837a565a6e3e8fbcfc6#75ed9ea6eb53fd5fcf782322dc0ef27e#生菜#生菜丛#生菜田#菊科莴苣属一年生或二年草本植物，其叶较大，上绿下白，呈椭圆形，叶面带有褶皱，外叶舒展。#我可以在这里采摘生菜。#069b4c17f9d7634479e1bde8c256f89a#300#3#5#是#蔬菜#288#6</v>
      </c>
      <c r="S5" s="5" t="s">
        <v>143</v>
      </c>
      <c r="T5" s="5" t="str">
        <f>A5&amp;"植株"</f>
        <v>Guil-晓月食物_生菜植株</v>
      </c>
      <c r="U5" s="5" t="s">
        <v>145</v>
      </c>
      <c r="V5" s="5" t="s">
        <v>146</v>
      </c>
      <c r="W5" s="5" t="s">
        <v>147</v>
      </c>
      <c r="X5" s="5" t="s">
        <v>148</v>
      </c>
      <c r="Y5" s="5" t="s">
        <v>146</v>
      </c>
      <c r="Z5" s="5" t="s">
        <v>149</v>
      </c>
      <c r="AA5" s="5" t="s">
        <v>146</v>
      </c>
      <c r="AB5" s="5" t="s">
        <v>146</v>
      </c>
      <c r="AC5" s="5" t="s">
        <v>146</v>
      </c>
      <c r="AD5" s="5" t="s">
        <v>146</v>
      </c>
      <c r="AE5" s="5" t="s">
        <v>146</v>
      </c>
      <c r="AF5" s="5" t="s">
        <v>150</v>
      </c>
      <c r="AG5" s="5" t="s">
        <v>143</v>
      </c>
      <c r="AH5" s="17" t="str">
        <f>_xlfn.TEXTJOIN("#",,R5:AG5)</f>
        <v>Guil-晓月食物_生菜#cfdb86b0112b3d80eae53abf0ccfc9a0#104a4eba1ecdb837a565a6e3e8fbcfc6#75ed9ea6eb53fd5fcf782322dc0ef27e#生菜#生菜丛#生菜田#菊科莴苣属一年生或二年草本植物，其叶较大，上绿下白，呈椭圆形，叶面带有褶皱，外叶舒展。#我可以在这里采摘生菜。#069b4c17f9d7634479e1bde8c256f89a#300#3#5#是#蔬菜#288#6#是#Guil-晓月食物_生菜植株#daecbe32614bac78a15af411bdca5f19#正常#喜潮#喜光#正常#耐真菌#正常#正常#正常#正常#正常#杀真菌#是</v>
      </c>
    </row>
    <row r="6" ht="72" spans="1:34">
      <c r="A6" t="str">
        <f>"Guil-晓月食物_"&amp;E6</f>
        <v>Guil-晓月食物_花菜</v>
      </c>
      <c r="B6" s="3" t="s">
        <v>151</v>
      </c>
      <c r="C6" s="3" t="s">
        <v>152</v>
      </c>
      <c r="D6" s="3" t="s">
        <v>153</v>
      </c>
      <c r="E6" s="4" t="s">
        <v>154</v>
      </c>
      <c r="F6" t="str">
        <f>E6&amp;"丛"</f>
        <v>花菜丛</v>
      </c>
      <c r="G6" t="str">
        <f>E6&amp;"田"</f>
        <v>花菜田</v>
      </c>
      <c r="H6" s="11" t="s">
        <v>155</v>
      </c>
      <c r="I6" t="str">
        <f>"我可以在这里采摘"&amp;E6&amp;"。"</f>
        <v>我可以在这里采摘花菜。</v>
      </c>
      <c r="J6" s="4" t="s">
        <v>156</v>
      </c>
      <c r="K6" s="4">
        <v>500</v>
      </c>
      <c r="L6" s="4">
        <v>2</v>
      </c>
      <c r="M6" s="4">
        <v>4</v>
      </c>
      <c r="N6" s="4" t="s">
        <v>143</v>
      </c>
      <c r="O6" s="4" t="s">
        <v>144</v>
      </c>
      <c r="P6" s="4">
        <v>288</v>
      </c>
      <c r="Q6" s="4">
        <v>6</v>
      </c>
      <c r="R6" s="17" t="str">
        <f>_xlfn.TEXTJOIN("#",,A6:Q6)</f>
        <v>Guil-晓月食物_花菜#38e8832e040e9f0a15fd5d468de1de2a#0bdc3abda24738e7907a4adfdce2943b#dfb3d8f1d14ff9758061d91fb57ef0f9#花菜#花菜丛#花菜田#是十字花科、芸薹属植物野甘蓝的变种。#我可以在这里采摘花菜。#069b4c17f9d7634479e1bde8c256f90a#500#2#4#是#蔬菜#288#6</v>
      </c>
      <c r="S6" s="5" t="s">
        <v>143</v>
      </c>
      <c r="T6" s="5" t="str">
        <f>A6&amp;"植株"</f>
        <v>Guil-晓月食物_花菜植株</v>
      </c>
      <c r="U6" s="5" t="s">
        <v>157</v>
      </c>
      <c r="V6" s="5" t="s">
        <v>146</v>
      </c>
      <c r="W6" s="5" t="s">
        <v>146</v>
      </c>
      <c r="X6" s="5" t="s">
        <v>146</v>
      </c>
      <c r="Y6" s="5" t="s">
        <v>158</v>
      </c>
      <c r="Z6" s="5" t="s">
        <v>146</v>
      </c>
      <c r="AA6" s="5" t="s">
        <v>159</v>
      </c>
      <c r="AB6" s="5" t="s">
        <v>146</v>
      </c>
      <c r="AC6" s="5" t="s">
        <v>146</v>
      </c>
      <c r="AD6" s="5" t="s">
        <v>146</v>
      </c>
      <c r="AE6" s="5" t="s">
        <v>160</v>
      </c>
      <c r="AF6" s="5" t="s">
        <v>146</v>
      </c>
      <c r="AG6" s="5" t="s">
        <v>143</v>
      </c>
      <c r="AH6" s="17" t="str">
        <f>_xlfn.TEXTJOIN("#",,R6:AG6)</f>
        <v>Guil-晓月食物_花菜#38e8832e040e9f0a15fd5d468de1de2a#0bdc3abda24738e7907a4adfdce2943b#dfb3d8f1d14ff9758061d91fb57ef0f9#花菜#花菜丛#花菜田#是十字花科、芸薹属植物野甘蓝的变种。#我可以在这里采摘花菜。#069b4c17f9d7634479e1bde8c256f90a#500#2#4#是#蔬菜#288#6#是#Guil-晓月食物_花菜植株#386ae108df97878efcb7ea7875d24fb3#正常#正常#正常#耐螨虫#正常#长寿#正常#正常#正常#松土#正常#是</v>
      </c>
    </row>
    <row r="7" ht="86.4" spans="1:34">
      <c r="A7" t="str">
        <f>"Guil-晓月食物_"&amp;E7</f>
        <v>Guil-晓月食物_豌豆</v>
      </c>
      <c r="B7" s="3" t="s">
        <v>161</v>
      </c>
      <c r="C7" s="3" t="s">
        <v>162</v>
      </c>
      <c r="D7" s="3" t="s">
        <v>163</v>
      </c>
      <c r="E7" s="4" t="s">
        <v>164</v>
      </c>
      <c r="F7" t="str">
        <f>E7&amp;"丛"</f>
        <v>豌豆丛</v>
      </c>
      <c r="G7" t="str">
        <f>E7&amp;"田"</f>
        <v>豌豆田</v>
      </c>
      <c r="H7" s="12" t="s">
        <v>165</v>
      </c>
      <c r="I7" t="str">
        <f>"我可以在这里采摘"&amp;E7&amp;"。"</f>
        <v>我可以在这里采摘豌豆。</v>
      </c>
      <c r="J7" s="4" t="s">
        <v>166</v>
      </c>
      <c r="K7" s="4">
        <v>400</v>
      </c>
      <c r="L7" s="4">
        <v>3</v>
      </c>
      <c r="M7" s="4">
        <v>5</v>
      </c>
      <c r="N7" s="4" t="s">
        <v>143</v>
      </c>
      <c r="O7" s="4" t="s">
        <v>144</v>
      </c>
      <c r="P7" s="4">
        <v>480</v>
      </c>
      <c r="Q7" s="4">
        <v>6</v>
      </c>
      <c r="R7" s="17" t="str">
        <f>_xlfn.TEXTJOIN("#",,A7:Q7)</f>
        <v>Guil-晓月食物_豌豆#9db175c168b2af2d94dcb136f1bc84d5#e886d5ce0e5aef4fa94c6f70df4e7b6e#8dbf6d38c74becb23410002d1eedcb40#豌豆#豌豆丛#豌豆田#是中国主要的食用豆类作物之一，营养价值高，具有抗菌、抗氧化、抗癌、降血压、降血糖、免疫调节等生理活性；工业化生产也主要集中在豌豆淀粉、蛋白质的加工。#我可以在这里采摘豌豆。#1081f3e92e9e7bc4fb16676b79657193#400#3#5#是#蔬菜#480#6</v>
      </c>
      <c r="S7" s="5" t="s">
        <v>143</v>
      </c>
      <c r="T7" s="5" t="str">
        <f>A7&amp;"植株"</f>
        <v>Guil-晓月食物_豌豆植株</v>
      </c>
      <c r="U7" s="5" t="s">
        <v>167</v>
      </c>
      <c r="V7" s="5" t="s">
        <v>168</v>
      </c>
      <c r="W7" s="5" t="s">
        <v>147</v>
      </c>
      <c r="X7" s="5" t="s">
        <v>148</v>
      </c>
      <c r="Y7" s="5" t="s">
        <v>146</v>
      </c>
      <c r="Z7" s="5" t="s">
        <v>146</v>
      </c>
      <c r="AA7" s="5" t="s">
        <v>146</v>
      </c>
      <c r="AB7" s="5" t="s">
        <v>146</v>
      </c>
      <c r="AC7" s="5" t="s">
        <v>146</v>
      </c>
      <c r="AD7" s="5" t="s">
        <v>146</v>
      </c>
      <c r="AE7" s="5" t="s">
        <v>146</v>
      </c>
      <c r="AF7" s="5" t="s">
        <v>146</v>
      </c>
      <c r="AG7" s="5" t="s">
        <v>169</v>
      </c>
      <c r="AH7" s="17" t="str">
        <f>_xlfn.TEXTJOIN("#",,R7:AG7)</f>
        <v>Guil-晓月食物_豌豆#9db175c168b2af2d94dcb136f1bc84d5#e886d5ce0e5aef4fa94c6f70df4e7b6e#8dbf6d38c74becb23410002d1eedcb40#豌豆#豌豆丛#豌豆田#是中国主要的食用豆类作物之一，营养价值高，具有抗菌、抗氧化、抗癌、降血压、降血糖、免疫调节等生理活性；工业化生产也主要集中在豌豆淀粉、蛋白质的加工。#我可以在这里采摘豌豆。#1081f3e92e9e7bc4fb16676b79657193#400#3#5#是#蔬菜#480#6#是#Guil-晓月食物_豌豆植株#f19a3d7de11879e264d80f120c33c69a#喜水#喜潮#喜光#正常#正常#正常#正常#正常#正常#正常#正常#否</v>
      </c>
    </row>
  </sheetData>
  <hyperlinks>
    <hyperlink ref="H6" r:id="rId1" display="是十字花科、芸薹属植物野甘蓝的变种。" tooltip="https://baike.baidu.com/item/%E5%8F%98%E7%A7%8D/34757?fromModule=lemma_inl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自建炼金</vt:lpstr>
      <vt:lpstr>自建食物</vt:lpstr>
      <vt:lpstr>自建植株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Guilmon</cp:lastModifiedBy>
  <dcterms:created xsi:type="dcterms:W3CDTF">2023-03-25T12:05:00Z</dcterms:created>
  <dcterms:modified xsi:type="dcterms:W3CDTF">2023-03-31T13:51:31Z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0D3FAA67BF644FE9B5C9A70D6896E220</vt:lpwstr>
  </property>
  <property fmtid="{D5CDD505-2E9C-101B-9397-08002B2CF9AE}" pid="3" name="KSOProductBuildVer">
    <vt:lpwstr>2052-11.1.0.13703</vt:lpwstr>
  </property>
</Properties>
</file>