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acd/Documents/GitHub/Dolphyn_PtL/PTL_ERCOT_oneYear_noSF/"/>
    </mc:Choice>
  </mc:AlternateContent>
  <xr:revisionPtr revIDLastSave="0" documentId="13_ncr:40009_{B993975D-210E-4A48-AB65-8A17EA6A6567}" xr6:coauthVersionLast="47" xr6:coauthVersionMax="47" xr10:uidLastSave="{00000000-0000-0000-0000-000000000000}"/>
  <bookViews>
    <workbookView xWindow="1480" yWindow="1740" windowWidth="27240" windowHeight="15740"/>
  </bookViews>
  <sheets>
    <sheet name="Original grid" sheetId="1" r:id="rId1"/>
    <sheet name="Baseline grid" sheetId="2" r:id="rId2"/>
  </sheets>
  <definedNames>
    <definedName name="_xlnm._FilterDatabase" localSheetId="0" hidden="1">'Original grid'!$A$1:$BG$49</definedName>
  </definedNames>
  <calcPr calcId="0" iterate="1" iterateDelta="1.0000000000000001E-5"/>
</workbook>
</file>

<file path=xl/calcChain.xml><?xml version="1.0" encoding="utf-8"?>
<calcChain xmlns="http://schemas.openxmlformats.org/spreadsheetml/2006/main">
  <c r="P24" i="2" l="1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B10" i="2" a="1"/>
  <c r="B10" i="2" s="1"/>
  <c r="B2" i="2"/>
  <c r="C65" i="1"/>
  <c r="C62" i="1"/>
  <c r="C61" i="1"/>
  <c r="C60" i="1"/>
  <c r="C59" i="1"/>
  <c r="C58" i="1"/>
  <c r="C57" i="1"/>
  <c r="C56" i="1"/>
  <c r="C55" i="1"/>
  <c r="C54" i="1"/>
  <c r="C53" i="1"/>
  <c r="C52" i="1"/>
  <c r="B64" i="1"/>
  <c r="B63" i="1"/>
  <c r="B69" i="1" s="1"/>
  <c r="B62" i="1"/>
  <c r="B68" i="1" s="1"/>
  <c r="B61" i="1"/>
  <c r="B67" i="1" s="1"/>
  <c r="B60" i="1"/>
  <c r="B66" i="1" s="1"/>
  <c r="B59" i="1"/>
  <c r="B65" i="1" s="1"/>
  <c r="B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<sst xmlns="http://schemas.openxmlformats.org/spreadsheetml/2006/main" count="462" uniqueCount="136">
  <si>
    <t>Resource</t>
  </si>
  <si>
    <t>Zone</t>
  </si>
  <si>
    <t>THERM</t>
  </si>
  <si>
    <t>MUST_RUN</t>
  </si>
  <si>
    <t>STOR</t>
  </si>
  <si>
    <t>FLEX</t>
  </si>
  <si>
    <t>HYDRO</t>
  </si>
  <si>
    <t>VRE</t>
  </si>
  <si>
    <t>LDS</t>
  </si>
  <si>
    <t>Num_VRE_Bins</t>
  </si>
  <si>
    <t>New_Build</t>
  </si>
  <si>
    <t>Existing_Cap_MW</t>
  </si>
  <si>
    <t>Existing_Cap_MWh</t>
  </si>
  <si>
    <t>Existing_Charge_Cap_MW</t>
  </si>
  <si>
    <t>Max_Cap_MW</t>
  </si>
  <si>
    <t>Max_Cap_MWh</t>
  </si>
  <si>
    <t>Max_Charge_Cap_MW</t>
  </si>
  <si>
    <t>Min_Cap_MW</t>
  </si>
  <si>
    <t>Min_Cap_MWh</t>
  </si>
  <si>
    <t>Min_Charge_Cap_MW</t>
  </si>
  <si>
    <t>Inv_Cost_per_MWyr</t>
  </si>
  <si>
    <t>Inv_Cost_per_MWhyr</t>
  </si>
  <si>
    <t>Inv_Cost_Charge_per_MWyr</t>
  </si>
  <si>
    <t>Fixed_OM_Cost_per_MWyr</t>
  </si>
  <si>
    <t>Fixed_OM_Cost_per_MWhyr</t>
  </si>
  <si>
    <t>Fixed_OM_Cost_Charge_per_MWyr</t>
  </si>
  <si>
    <t>Var_OM_Cost_per_MWh</t>
  </si>
  <si>
    <t>Var_OM_Cost_per_MWh_In</t>
  </si>
  <si>
    <t>Heat_Rate_MMBTU_per_MWh</t>
  </si>
  <si>
    <t>Fuel</t>
  </si>
  <si>
    <t>Cap_Size</t>
  </si>
  <si>
    <t>Start_Cost_per_MW</t>
  </si>
  <si>
    <t>Start_Fuel_MMBTU_per_MW</t>
  </si>
  <si>
    <t>Up_Time</t>
  </si>
  <si>
    <t>Down_Time</t>
  </si>
  <si>
    <t>Ramp_Up_Percentage</t>
  </si>
  <si>
    <t>Ramp_Dn_Percentage</t>
  </si>
  <si>
    <t>Hydro_Energy_to_Power_Ratio</t>
  </si>
  <si>
    <t>Min_Power</t>
  </si>
  <si>
    <t>Self_Disch</t>
  </si>
  <si>
    <t>Eff_Up</t>
  </si>
  <si>
    <t>Eff_Down</t>
  </si>
  <si>
    <t>Min_Duration</t>
  </si>
  <si>
    <t>Max_Duration</t>
  </si>
  <si>
    <t>Reg_Max</t>
  </si>
  <si>
    <t>Rsv_Max</t>
  </si>
  <si>
    <t>Reg_Cost</t>
  </si>
  <si>
    <t>Rsv_Cost</t>
  </si>
  <si>
    <t>Resource_Type</t>
  </si>
  <si>
    <t>CapRes_1</t>
  </si>
  <si>
    <t>CapRes_2</t>
  </si>
  <si>
    <t>CapRes_3</t>
  </si>
  <si>
    <t>ESR_1</t>
  </si>
  <si>
    <t>ESR_2</t>
  </si>
  <si>
    <t>region</t>
  </si>
  <si>
    <t>cluster</t>
  </si>
  <si>
    <t>VRE_Trans_Cost_per_MWyr</t>
  </si>
  <si>
    <t>CCS_Rate</t>
  </si>
  <si>
    <t>MGA</t>
  </si>
  <si>
    <t>ERC_PHDL_onshore_wind_turbine_1</t>
  </si>
  <si>
    <t>None</t>
  </si>
  <si>
    <t>Onshore Wind Turbine</t>
  </si>
  <si>
    <t>ERC_PHDL</t>
  </si>
  <si>
    <t>ERC_REST_conventional_hydroelectric_1</t>
  </si>
  <si>
    <t>Conventional Hydroelectric</t>
  </si>
  <si>
    <t>ERC_REST</t>
  </si>
  <si>
    <t>ERC_REST_natural_gas_fired_combined_cycle_1</t>
  </si>
  <si>
    <t>west_south_central_reference_naturalgas</t>
  </si>
  <si>
    <t>Natural Gas Fired Combined Cycle</t>
  </si>
  <si>
    <t>ERC_REST_natural_gas_fired_combined_cycle_2</t>
  </si>
  <si>
    <t>ERC_REST_natural_gas_fired_combined_cycle_3</t>
  </si>
  <si>
    <t>ERC_REST_natural_gas_fired_combined_cycle_4</t>
  </si>
  <si>
    <t>ERC_REST_natural_gas_fired_combustion_turbine_1</t>
  </si>
  <si>
    <t>Natural Gas Fired Combustion Turbine</t>
  </si>
  <si>
    <t>ERC_REST_natural_gas_fired_combustion_turbine_2</t>
  </si>
  <si>
    <t>ERC_REST_nuclear_1</t>
  </si>
  <si>
    <t>west_south_central_reference_uranium</t>
  </si>
  <si>
    <t>Nuclear</t>
  </si>
  <si>
    <t>ERC_REST_nuclear_2</t>
  </si>
  <si>
    <t>ERC_REST_onshore_wind_turbine_1</t>
  </si>
  <si>
    <t>ERC_REST_small_hydroelectric_1</t>
  </si>
  <si>
    <t>Small Hydroelectric</t>
  </si>
  <si>
    <t>ERC_REST_solar_photovoltaic_1</t>
  </si>
  <si>
    <t>Solar Photovoltaic</t>
  </si>
  <si>
    <t>ERC_WEST_natural_gas_fired_combined_cycle_1</t>
  </si>
  <si>
    <t>ERC_WEST</t>
  </si>
  <si>
    <t>ERC_WEST_natural_gas_fired_combined_cycle_2</t>
  </si>
  <si>
    <t>ERC_WEST_natural_gas_fired_combined_cycle_3</t>
  </si>
  <si>
    <t>ERC_WEST_natural_gas_fired_combined_cycle_4</t>
  </si>
  <si>
    <t>ERC_WEST_natural_gas_fired_combustion_turbine_1</t>
  </si>
  <si>
    <t>ERC_WEST_onshore_wind_turbine_1</t>
  </si>
  <si>
    <t>ERC_WEST_solar_photovoltaic_1</t>
  </si>
  <si>
    <t>ERC_REST_naturalgas_ccccsavgcf_conservative_0</t>
  </si>
  <si>
    <t>west_south_central_reference_naturalgas_ccs90</t>
  </si>
  <si>
    <t>NaturalGas_CCCCSAvgCF_Conservative</t>
  </si>
  <si>
    <t>ERC_REST_naturalgas_ccavgcf_moderate_0</t>
  </si>
  <si>
    <t>NaturalGas_CCAvgCF_Moderate</t>
  </si>
  <si>
    <t>ERC_REST_naturalgas_ctavgcf_moderate_0</t>
  </si>
  <si>
    <t>NaturalGas_CTAvgCF_Moderate</t>
  </si>
  <si>
    <t>ERC_REST_battery_moderate_0</t>
  </si>
  <si>
    <t>Battery_*_Moderate</t>
  </si>
  <si>
    <t>ERC_REST_nuclear_nuclear_moderate_0</t>
  </si>
  <si>
    <t>Nuclear_Nuclear_Moderate</t>
  </si>
  <si>
    <t>ERC_REST_offshorewind_class10_moderate_floating_0_1</t>
  </si>
  <si>
    <t>OffShoreWind_Class10_Moderate_floating_0</t>
  </si>
  <si>
    <t>ERC_REST_utilitypv_class1_moderate_0_2_1</t>
  </si>
  <si>
    <t>UtilityPV_Class1_Moderate_0.2</t>
  </si>
  <si>
    <t>ERC_REST_utilitypv_class1_moderate_0_2_2</t>
  </si>
  <si>
    <t>ERC_REST_utilitypv_class1_moderate_0_2_3</t>
  </si>
  <si>
    <t>ERC_REST_landbasedwind_class4_moderate_1</t>
  </si>
  <si>
    <t>LandbasedWind_Class4_Moderate_</t>
  </si>
  <si>
    <t>ERC_REST_landbasedwind_class4_moderate_2</t>
  </si>
  <si>
    <t>ERC_REST_landbasedwind_class4_moderate_3</t>
  </si>
  <si>
    <t>ERC_WEST_naturalgas_ccccsavgcf_conservative_0</t>
  </si>
  <si>
    <t>ERC_WEST_naturalgas_ccavgcf_moderate_0</t>
  </si>
  <si>
    <t>ERC_WEST_naturalgas_ctavgcf_moderate_0</t>
  </si>
  <si>
    <t>ERC_WEST_battery_moderate_0</t>
  </si>
  <si>
    <t>ERC_WEST_nuclear_nuclear_moderate_0</t>
  </si>
  <si>
    <t>ERC_WEST_utilitypv_class1_moderate_0_2_1</t>
  </si>
  <si>
    <t>ERC_WEST_utilitypv_class1_moderate_0_2_2</t>
  </si>
  <si>
    <t>ERC_WEST_landbasedwind_class4_moderate_1</t>
  </si>
  <si>
    <t>ERC_PHDL_naturalgas_ccccsavgcf_conservative_0</t>
  </si>
  <si>
    <t>ERC_PHDL_naturalgas_ccavgcf_moderate_0</t>
  </si>
  <si>
    <t>ERC_PHDL_naturalgas_ctavgcf_moderate_0</t>
  </si>
  <si>
    <t>ERC_PHDL_battery_moderate_0</t>
  </si>
  <si>
    <t>ERC_PHDL_nuclear_nuclear_moderate_0</t>
  </si>
  <si>
    <t>ERC_PHDL_utilitypv_class1_moderate_0_2_1</t>
  </si>
  <si>
    <t>ERC_PHDL_utilitypv_class1_moderate_0_2_2</t>
  </si>
  <si>
    <t>ERC_PHDL_landbasedwind_class4_moderate_1</t>
  </si>
  <si>
    <t>Capacity</t>
  </si>
  <si>
    <t>Onshore wind</t>
  </si>
  <si>
    <t>Hydroelectric</t>
  </si>
  <si>
    <t>Utility Solar</t>
  </si>
  <si>
    <t>NGCC</t>
  </si>
  <si>
    <t>NGCT</t>
  </si>
  <si>
    <t>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</si>
</sst>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</a:t>
            </a:r>
            <a:r>
              <a:rPr lang="en-US" baseline="0"/>
              <a:t> Installed Capacity (MWe)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'Original grid'!$B$52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'Original grid'!$A$64:$A$69</c:f>
              <c:strCache>
                <c:ptCount val="6"/>
                <c:pt idx="0">
                  <c:v>Hydroelectric</c:v>
                </c:pt>
                <c:pt idx="1">
                  <c:v>Onshore wind</c:v>
                </c:pt>
                <c:pt idx="2">
                  <c:v>Utility Solar</c:v>
                </c:pt>
                <c:pt idx="3">
                  <c:v>NGCC</c:v>
                </c:pt>
                <c:pt idx="4">
                  <c:v>NGCT</c:v>
                </c:pt>
                <c:pt idx="5">
                  <c:v>Fission</c:v>
                </c:pt>
              </c:strCache>
            </c:strRef>
          </c:cat>
          <c:val>
            <c:numRef>
              <c:f>'Original grid'!$C$52:$C$57</c:f>
              <c:numCache>
                <c:formatCode>General</c:formatCode>
                <c:ptCount val="6"/>
                <c:pt idx="0">
                  <c:v>483.9</c:v>
                </c:pt>
                <c:pt idx="1">
                  <c:v>2812.8</c:v>
                </c:pt>
                <c:pt idx="2">
                  <c:v>6563.28</c:v>
                </c:pt>
                <c:pt idx="3">
                  <c:v>34677.723000000005</c:v>
                </c:pt>
                <c:pt idx="4">
                  <c:v>4549.1959999999999</c:v>
                </c:pt>
                <c:pt idx="5">
                  <c:v>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DC-D749-99BD-616DF6345C81}"/>
            </c:ext>
          </c:extLst>
        </c:ser>
        <c:ser>
          <c:idx val="0"/>
          <c:order val="1"/>
          <c:tx>
            <c:strRef>
              <c:f>'Original grid'!$B$58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 grid'!$A$64:$A$69</c:f>
              <c:strCache>
                <c:ptCount val="6"/>
                <c:pt idx="0">
                  <c:v>Hydroelectric</c:v>
                </c:pt>
                <c:pt idx="1">
                  <c:v>Onshore wind</c:v>
                </c:pt>
                <c:pt idx="2">
                  <c:v>Utility Solar</c:v>
                </c:pt>
                <c:pt idx="3">
                  <c:v>NGCC</c:v>
                </c:pt>
                <c:pt idx="4">
                  <c:v>NGCT</c:v>
                </c:pt>
                <c:pt idx="5">
                  <c:v>Fission</c:v>
                </c:pt>
              </c:strCache>
            </c:strRef>
          </c:cat>
          <c:val>
            <c:numRef>
              <c:f>'Original grid'!$C$58:$C$63</c:f>
              <c:numCache>
                <c:formatCode>General</c:formatCode>
                <c:ptCount val="6"/>
                <c:pt idx="0">
                  <c:v>9.5519999999999996</c:v>
                </c:pt>
                <c:pt idx="1">
                  <c:v>4276.2020000000002</c:v>
                </c:pt>
                <c:pt idx="2">
                  <c:v>7375.7780000000002</c:v>
                </c:pt>
                <c:pt idx="3">
                  <c:v>3303.1979999999999</c:v>
                </c:pt>
                <c:pt idx="4">
                  <c:v>336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DC-D749-99BD-616DF6345C81}"/>
            </c:ext>
          </c:extLst>
        </c:ser>
        <c:ser>
          <c:idx val="2"/>
          <c:order val="2"/>
          <c:tx>
            <c:strRef>
              <c:f>'Original grid'!$B$64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'Original grid'!$A$64:$A$69</c:f>
              <c:strCache>
                <c:ptCount val="6"/>
                <c:pt idx="0">
                  <c:v>Hydroelectric</c:v>
                </c:pt>
                <c:pt idx="1">
                  <c:v>Onshore wind</c:v>
                </c:pt>
                <c:pt idx="2">
                  <c:v>Utility Solar</c:v>
                </c:pt>
                <c:pt idx="3">
                  <c:v>NGCC</c:v>
                </c:pt>
                <c:pt idx="4">
                  <c:v>NGCT</c:v>
                </c:pt>
                <c:pt idx="5">
                  <c:v>Fission</c:v>
                </c:pt>
              </c:strCache>
            </c:strRef>
          </c:cat>
          <c:val>
            <c:numRef>
              <c:f>'Original grid'!$C$64:$C$69</c:f>
              <c:numCache>
                <c:formatCode>General</c:formatCode>
                <c:ptCount val="6"/>
                <c:pt idx="0">
                  <c:v>0</c:v>
                </c:pt>
                <c:pt idx="1">
                  <c:v>588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DC-D749-99BD-616DF6345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385984"/>
        <c:axId val="979041168"/>
      </c:barChart>
      <c:catAx>
        <c:axId val="56138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41168"/>
        <c:crosses val="autoZero"/>
        <c:auto val="1"/>
        <c:lblAlgn val="ctr"/>
        <c:lblOffset val="100"/>
        <c:noMultiLvlLbl val="0"/>
      </c:catAx>
      <c:valAx>
        <c:axId val="9790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8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'Baseline grid'!$A$13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'Baseline grid'!$B$16:$P$16</c:f>
              <c:strCache>
                <c:ptCount val="15"/>
                <c:pt idx="0">
                  <c:v>Onshore Wind Turbine</c:v>
                </c:pt>
                <c:pt idx="1">
                  <c:v>Conventional Hydroelectric</c:v>
                </c:pt>
                <c:pt idx="2">
                  <c:v>Natural Gas Fired Combined Cycle</c:v>
                </c:pt>
                <c:pt idx="3">
                  <c:v>Natural Gas Fired Combustion Turbine</c:v>
                </c:pt>
                <c:pt idx="4">
                  <c:v>Nuclear</c:v>
                </c:pt>
                <c:pt idx="5">
                  <c:v>Small Hydroelectric</c:v>
                </c:pt>
                <c:pt idx="6">
                  <c:v>Solar Photovoltaic</c:v>
                </c:pt>
                <c:pt idx="7">
                  <c:v>NaturalGas_CCCCSAvgCF_Conservative</c:v>
                </c:pt>
                <c:pt idx="8">
                  <c:v>NaturalGas_CCAvgCF_Moderate</c:v>
                </c:pt>
                <c:pt idx="9">
                  <c:v>NaturalGas_CTAvgCF_Moderate</c:v>
                </c:pt>
                <c:pt idx="10">
                  <c:v>Battery_*_Moderate</c:v>
                </c:pt>
                <c:pt idx="11">
                  <c:v>Nuclear_Nuclear_Moderate</c:v>
                </c:pt>
                <c:pt idx="12">
                  <c:v>OffShoreWind_Class10_Moderate_floating_0</c:v>
                </c:pt>
                <c:pt idx="13">
                  <c:v>UtilityPV_Class1_Moderate_0.2</c:v>
                </c:pt>
                <c:pt idx="14">
                  <c:v>LandbasedWind_Class4_Moderate_</c:v>
                </c:pt>
              </c:strCache>
            </c:strRef>
          </c:cat>
          <c:val>
            <c:numRef>
              <c:f>'Baseline grid'!$B$13:$P$13</c:f>
              <c:numCache>
                <c:formatCode>General</c:formatCode>
                <c:ptCount val="15"/>
                <c:pt idx="0">
                  <c:v>2812.8</c:v>
                </c:pt>
                <c:pt idx="1">
                  <c:v>483.9</c:v>
                </c:pt>
                <c:pt idx="2">
                  <c:v>34677.722999908408</c:v>
                </c:pt>
                <c:pt idx="3">
                  <c:v>4549.195999992874</c:v>
                </c:pt>
                <c:pt idx="4">
                  <c:v>5119.9999959181696</c:v>
                </c:pt>
                <c:pt idx="5">
                  <c:v>9.5519999999999996</c:v>
                </c:pt>
                <c:pt idx="6">
                  <c:v>6563.28</c:v>
                </c:pt>
                <c:pt idx="7">
                  <c:v>0</c:v>
                </c:pt>
                <c:pt idx="8">
                  <c:v>0</c:v>
                </c:pt>
                <c:pt idx="9">
                  <c:v>1.50111307239774E-8</c:v>
                </c:pt>
                <c:pt idx="10">
                  <c:v>47154.397599341297</c:v>
                </c:pt>
                <c:pt idx="11">
                  <c:v>11156.927704339399</c:v>
                </c:pt>
                <c:pt idx="12">
                  <c:v>1.6876525056906901E-6</c:v>
                </c:pt>
                <c:pt idx="13">
                  <c:v>190697.64105645427</c:v>
                </c:pt>
                <c:pt idx="14">
                  <c:v>81717.804121445093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C-3C41-90FC-9C458B9D0FA9}"/>
            </c:ext>
          </c:extLst>
        </c:ser>
        <c:ser>
          <c:idx val="1"/>
          <c:order val="1"/>
          <c:tx>
            <c:strRef>
              <c:f>'Baseline grid'!$A$15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'Baseline grid'!$B$16:$P$16</c:f>
              <c:strCache>
                <c:ptCount val="15"/>
                <c:pt idx="0">
                  <c:v>Onshore Wind Turbine</c:v>
                </c:pt>
                <c:pt idx="1">
                  <c:v>Conventional Hydroelectric</c:v>
                </c:pt>
                <c:pt idx="2">
                  <c:v>Natural Gas Fired Combined Cycle</c:v>
                </c:pt>
                <c:pt idx="3">
                  <c:v>Natural Gas Fired Combustion Turbine</c:v>
                </c:pt>
                <c:pt idx="4">
                  <c:v>Nuclear</c:v>
                </c:pt>
                <c:pt idx="5">
                  <c:v>Small Hydroelectric</c:v>
                </c:pt>
                <c:pt idx="6">
                  <c:v>Solar Photovoltaic</c:v>
                </c:pt>
                <c:pt idx="7">
                  <c:v>NaturalGas_CCCCSAvgCF_Conservative</c:v>
                </c:pt>
                <c:pt idx="8">
                  <c:v>NaturalGas_CCAvgCF_Moderate</c:v>
                </c:pt>
                <c:pt idx="9">
                  <c:v>NaturalGas_CTAvgCF_Moderate</c:v>
                </c:pt>
                <c:pt idx="10">
                  <c:v>Battery_*_Moderate</c:v>
                </c:pt>
                <c:pt idx="11">
                  <c:v>Nuclear_Nuclear_Moderate</c:v>
                </c:pt>
                <c:pt idx="12">
                  <c:v>OffShoreWind_Class10_Moderate_floating_0</c:v>
                </c:pt>
                <c:pt idx="13">
                  <c:v>UtilityPV_Class1_Moderate_0.2</c:v>
                </c:pt>
                <c:pt idx="14">
                  <c:v>LandbasedWind_Class4_Moderate_</c:v>
                </c:pt>
              </c:strCache>
            </c:strRef>
          </c:cat>
          <c:val>
            <c:numRef>
              <c:f>'Baseline grid'!$B$15:$P$15</c:f>
              <c:numCache>
                <c:formatCode>General</c:formatCode>
                <c:ptCount val="15"/>
                <c:pt idx="0">
                  <c:v>4276.2020000000002</c:v>
                </c:pt>
                <c:pt idx="1">
                  <c:v>0</c:v>
                </c:pt>
                <c:pt idx="2">
                  <c:v>3303.1979999928808</c:v>
                </c:pt>
                <c:pt idx="3">
                  <c:v>335.99999999940502</c:v>
                </c:pt>
                <c:pt idx="4">
                  <c:v>0</c:v>
                </c:pt>
                <c:pt idx="5">
                  <c:v>0</c:v>
                </c:pt>
                <c:pt idx="6">
                  <c:v>7375.7780000000002</c:v>
                </c:pt>
                <c:pt idx="7">
                  <c:v>0</c:v>
                </c:pt>
                <c:pt idx="8">
                  <c:v>0</c:v>
                </c:pt>
                <c:pt idx="9">
                  <c:v>2.6783885348487E-7</c:v>
                </c:pt>
                <c:pt idx="10">
                  <c:v>534.03778293254595</c:v>
                </c:pt>
                <c:pt idx="11">
                  <c:v>9.1826299111462196E-6</c:v>
                </c:pt>
                <c:pt idx="12">
                  <c:v>0</c:v>
                </c:pt>
                <c:pt idx="13">
                  <c:v>19457.435386682751</c:v>
                </c:pt>
                <c:pt idx="14">
                  <c:v>18105.644049440201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C-3C41-90FC-9C458B9D0FA9}"/>
            </c:ext>
          </c:extLst>
        </c:ser>
        <c:ser>
          <c:idx val="2"/>
          <c:order val="2"/>
          <c:tx>
            <c:strRef>
              <c:f>'Baseline grid'!$A$17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'Baseline grid'!$B$16:$P$16</c:f>
              <c:strCache>
                <c:ptCount val="15"/>
                <c:pt idx="0">
                  <c:v>Onshore Wind Turbine</c:v>
                </c:pt>
                <c:pt idx="1">
                  <c:v>Conventional Hydroelectric</c:v>
                </c:pt>
                <c:pt idx="2">
                  <c:v>Natural Gas Fired Combined Cycle</c:v>
                </c:pt>
                <c:pt idx="3">
                  <c:v>Natural Gas Fired Combustion Turbine</c:v>
                </c:pt>
                <c:pt idx="4">
                  <c:v>Nuclear</c:v>
                </c:pt>
                <c:pt idx="5">
                  <c:v>Small Hydroelectric</c:v>
                </c:pt>
                <c:pt idx="6">
                  <c:v>Solar Photovoltaic</c:v>
                </c:pt>
                <c:pt idx="7">
                  <c:v>NaturalGas_CCCCSAvgCF_Conservative</c:v>
                </c:pt>
                <c:pt idx="8">
                  <c:v>NaturalGas_CCAvgCF_Moderate</c:v>
                </c:pt>
                <c:pt idx="9">
                  <c:v>NaturalGas_CTAvgCF_Moderate</c:v>
                </c:pt>
                <c:pt idx="10">
                  <c:v>Battery_*_Moderate</c:v>
                </c:pt>
                <c:pt idx="11">
                  <c:v>Nuclear_Nuclear_Moderate</c:v>
                </c:pt>
                <c:pt idx="12">
                  <c:v>OffShoreWind_Class10_Moderate_floating_0</c:v>
                </c:pt>
                <c:pt idx="13">
                  <c:v>UtilityPV_Class1_Moderate_0.2</c:v>
                </c:pt>
                <c:pt idx="14">
                  <c:v>LandbasedWind_Class4_Moderate_</c:v>
                </c:pt>
              </c:strCache>
            </c:strRef>
          </c:cat>
          <c:val>
            <c:numRef>
              <c:f>'Baseline grid'!$B$17:$P$17</c:f>
              <c:numCache>
                <c:formatCode>General</c:formatCode>
                <c:ptCount val="15"/>
                <c:pt idx="0">
                  <c:v>588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814.62446006235098</c:v>
                </c:pt>
                <c:pt idx="10">
                  <c:v>4.4328387476466098</c:v>
                </c:pt>
                <c:pt idx="11">
                  <c:v>6.7463666838909201E-6</c:v>
                </c:pt>
                <c:pt idx="12">
                  <c:v>0</c:v>
                </c:pt>
                <c:pt idx="13">
                  <c:v>4832.8253586959108</c:v>
                </c:pt>
                <c:pt idx="14">
                  <c:v>6166.3575401159396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8C-3C41-90FC-9C458B9D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233087"/>
        <c:axId val="1312982559"/>
      </c:barChart>
      <c:catAx>
        <c:axId val="48523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82559"/>
        <c:crosses val="autoZero"/>
        <c:auto val="1"/>
        <c:lblAlgn val="ctr"/>
        <c:lblOffset val="100"/>
        <c:noMultiLvlLbl val="0"/>
      </c:catAx>
      <c:valAx>
        <c:axId val="1312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'Baseline grid'!$A$13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'Baseline grid'!$B$16:$P$16</c:f>
              <c:strCache>
                <c:ptCount val="15"/>
                <c:pt idx="0">
                  <c:v>Onshore Wind Turbine</c:v>
                </c:pt>
                <c:pt idx="1">
                  <c:v>Conventional Hydroelectric</c:v>
                </c:pt>
                <c:pt idx="2">
                  <c:v>Natural Gas Fired Combined Cycle</c:v>
                </c:pt>
                <c:pt idx="3">
                  <c:v>Natural Gas Fired Combustion Turbine</c:v>
                </c:pt>
                <c:pt idx="4">
                  <c:v>Nuclear</c:v>
                </c:pt>
                <c:pt idx="5">
                  <c:v>Small Hydroelectric</c:v>
                </c:pt>
                <c:pt idx="6">
                  <c:v>Solar Photovoltaic</c:v>
                </c:pt>
                <c:pt idx="7">
                  <c:v>NaturalGas_CCCCSAvgCF_Conservative</c:v>
                </c:pt>
                <c:pt idx="8">
                  <c:v>NaturalGas_CCAvgCF_Moderate</c:v>
                </c:pt>
                <c:pt idx="9">
                  <c:v>NaturalGas_CTAvgCF_Moderate</c:v>
                </c:pt>
                <c:pt idx="10">
                  <c:v>Battery_*_Moderate</c:v>
                </c:pt>
                <c:pt idx="11">
                  <c:v>Nuclear_Nuclear_Moderate</c:v>
                </c:pt>
                <c:pt idx="12">
                  <c:v>OffShoreWind_Class10_Moderate_floating_0</c:v>
                </c:pt>
                <c:pt idx="13">
                  <c:v>UtilityPV_Class1_Moderate_0.2</c:v>
                </c:pt>
                <c:pt idx="14">
                  <c:v>LandbasedWind_Class4_Moderate_</c:v>
                </c:pt>
              </c:strCache>
            </c:strRef>
          </c:cat>
          <c:val>
            <c:numRef>
              <c:f>'Baseline grid'!$B$20:$P$20</c:f>
              <c:numCache>
                <c:formatCode>0%</c:formatCode>
                <c:ptCount val="15"/>
                <c:pt idx="0">
                  <c:v>0.30164378645829598</c:v>
                </c:pt>
                <c:pt idx="1">
                  <c:v>9.4423210700815594E-2</c:v>
                </c:pt>
                <c:pt idx="2">
                  <c:v>0</c:v>
                </c:pt>
                <c:pt idx="3">
                  <c:v>0</c:v>
                </c:pt>
                <c:pt idx="4">
                  <c:v>0.70443852226694492</c:v>
                </c:pt>
                <c:pt idx="5">
                  <c:v>9.5617157534241506E-2</c:v>
                </c:pt>
                <c:pt idx="6">
                  <c:v>0.187171272477822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0.23868468912615201</c:v>
                </c:pt>
                <c:pt idx="12">
                  <c:v>0</c:v>
                </c:pt>
                <c:pt idx="13">
                  <c:v>0.390068729430607</c:v>
                </c:pt>
                <c:pt idx="14">
                  <c:v>0.37780704259001502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E-DD45-B249-68C4EEF0DC17}"/>
            </c:ext>
          </c:extLst>
        </c:ser>
        <c:ser>
          <c:idx val="1"/>
          <c:order val="1"/>
          <c:tx>
            <c:strRef>
              <c:f>'Baseline grid'!$A$15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'Baseline grid'!$B$16:$P$16</c:f>
              <c:strCache>
                <c:ptCount val="15"/>
                <c:pt idx="0">
                  <c:v>Onshore Wind Turbine</c:v>
                </c:pt>
                <c:pt idx="1">
                  <c:v>Conventional Hydroelectric</c:v>
                </c:pt>
                <c:pt idx="2">
                  <c:v>Natural Gas Fired Combined Cycle</c:v>
                </c:pt>
                <c:pt idx="3">
                  <c:v>Natural Gas Fired Combustion Turbine</c:v>
                </c:pt>
                <c:pt idx="4">
                  <c:v>Nuclear</c:v>
                </c:pt>
                <c:pt idx="5">
                  <c:v>Small Hydroelectric</c:v>
                </c:pt>
                <c:pt idx="6">
                  <c:v>Solar Photovoltaic</c:v>
                </c:pt>
                <c:pt idx="7">
                  <c:v>NaturalGas_CCCCSAvgCF_Conservative</c:v>
                </c:pt>
                <c:pt idx="8">
                  <c:v>NaturalGas_CCAvgCF_Moderate</c:v>
                </c:pt>
                <c:pt idx="9">
                  <c:v>NaturalGas_CTAvgCF_Moderate</c:v>
                </c:pt>
                <c:pt idx="10">
                  <c:v>Battery_*_Moderate</c:v>
                </c:pt>
                <c:pt idx="11">
                  <c:v>Nuclear_Nuclear_Moderate</c:v>
                </c:pt>
                <c:pt idx="12">
                  <c:v>OffShoreWind_Class10_Moderate_floating_0</c:v>
                </c:pt>
                <c:pt idx="13">
                  <c:v>UtilityPV_Class1_Moderate_0.2</c:v>
                </c:pt>
                <c:pt idx="14">
                  <c:v>LandbasedWind_Class4_Moderate_</c:v>
                </c:pt>
              </c:strCache>
            </c:strRef>
          </c:cat>
          <c:val>
            <c:numRef>
              <c:f>'Baseline grid'!$B$22:$P$22</c:f>
              <c:numCache>
                <c:formatCode>0%</c:formatCode>
                <c:ptCount val="15"/>
                <c:pt idx="0">
                  <c:v>0.35750044593402502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0.26041073188616298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0.25864801745204502</c:v>
                </c:pt>
                <c:pt idx="14">
                  <c:v>0.400191464725076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E-DD45-B249-68C4EEF0DC17}"/>
            </c:ext>
          </c:extLst>
        </c:ser>
        <c:ser>
          <c:idx val="2"/>
          <c:order val="2"/>
          <c:tx>
            <c:strRef>
              <c:f>'Baseline grid'!$A$17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'Baseline grid'!$B$16:$P$16</c:f>
              <c:strCache>
                <c:ptCount val="15"/>
                <c:pt idx="0">
                  <c:v>Onshore Wind Turbine</c:v>
                </c:pt>
                <c:pt idx="1">
                  <c:v>Conventional Hydroelectric</c:v>
                </c:pt>
                <c:pt idx="2">
                  <c:v>Natural Gas Fired Combined Cycle</c:v>
                </c:pt>
                <c:pt idx="3">
                  <c:v>Natural Gas Fired Combustion Turbine</c:v>
                </c:pt>
                <c:pt idx="4">
                  <c:v>Nuclear</c:v>
                </c:pt>
                <c:pt idx="5">
                  <c:v>Small Hydroelectric</c:v>
                </c:pt>
                <c:pt idx="6">
                  <c:v>Solar Photovoltaic</c:v>
                </c:pt>
                <c:pt idx="7">
                  <c:v>NaturalGas_CCCCSAvgCF_Conservative</c:v>
                </c:pt>
                <c:pt idx="8">
                  <c:v>NaturalGas_CCAvgCF_Moderate</c:v>
                </c:pt>
                <c:pt idx="9">
                  <c:v>NaturalGas_CTAvgCF_Moderate</c:v>
                </c:pt>
                <c:pt idx="10">
                  <c:v>Battery_*_Moderate</c:v>
                </c:pt>
                <c:pt idx="11">
                  <c:v>Nuclear_Nuclear_Moderate</c:v>
                </c:pt>
                <c:pt idx="12">
                  <c:v>OffShoreWind_Class10_Moderate_floating_0</c:v>
                </c:pt>
                <c:pt idx="13">
                  <c:v>UtilityPV_Class1_Moderate_0.2</c:v>
                </c:pt>
                <c:pt idx="14">
                  <c:v>LandbasedWind_Class4_Moderate_</c:v>
                </c:pt>
              </c:strCache>
            </c:strRef>
          </c:cat>
          <c:val>
            <c:numRef>
              <c:f>'Baseline grid'!$B$24:$P$24</c:f>
              <c:numCache>
                <c:formatCode>0%</c:formatCode>
                <c:ptCount val="15"/>
                <c:pt idx="0">
                  <c:v>0.35280102996592899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0.19202933687294399</c:v>
                </c:pt>
                <c:pt idx="14">
                  <c:v>0.39391008020655899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8E-DD45-B249-68C4EEF0D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233087"/>
        <c:axId val="1312982559"/>
      </c:barChart>
      <c:catAx>
        <c:axId val="48523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82559"/>
        <c:crosses val="autoZero"/>
        <c:auto val="1"/>
        <c:lblAlgn val="ctr"/>
        <c:lblOffset val="100"/>
        <c:noMultiLvlLbl val="0"/>
      </c:catAx>
      <c:valAx>
        <c:axId val="1312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50</xdr:row>
      <xdr:rowOff>101600</xdr:rowOff>
    </xdr:from>
    <xdr:to>
      <xdr:col>12</xdr:col>
      <xdr:colOff>622300</xdr:colOff>
      <xdr:row>65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1AAB3C-2F8D-4C51-80F7-DC1CE8B49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834838</xdr:colOff>
      <xdr:row>25</xdr:row>
      <xdr:rowOff>134470</xdr:rowOff>
    </xdr:from>
    <xdr:to>
      <xdr:col>18</xdr:col>
      <xdr:colOff>790388</xdr:colOff>
      <xdr:row>44</xdr:row>
      <xdr:rowOff>134470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B2181-F9CB-05E4-A8B3-33E57F5AF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30</xdr:row>
      <xdr:rowOff>0</xdr:rowOff>
    </xdr:from>
    <xdr:to>
      <xdr:col>9</xdr:col>
      <xdr:colOff>514350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47EC5-0E77-7B40-A9A6-83CA30417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69"/>
  <sheetViews>
    <sheetView tabSelected="1" workbookViewId="0">
      <selection activeCell="A2" sqref="A2"/>
    </sheetView>
  </sheetViews>
  <sheetFormatPr baseColWidth="10" defaultRowHeight="16" x14ac:dyDescent="0.2"/>
  <cols>
    <col min="1" max="1" width="48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59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588</v>
      </c>
      <c r="M2">
        <v>0</v>
      </c>
      <c r="N2">
        <v>0</v>
      </c>
      <c r="O2">
        <v>0</v>
      </c>
      <c r="P2">
        <v>-1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8.7729999999999997</v>
      </c>
      <c r="AD2" t="s">
        <v>60</v>
      </c>
      <c r="AE2">
        <v>294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61</v>
      </c>
      <c r="AX2">
        <v>0</v>
      </c>
      <c r="AY2">
        <v>0</v>
      </c>
      <c r="AZ2">
        <v>0.8</v>
      </c>
      <c r="BA2">
        <v>1</v>
      </c>
      <c r="BB2">
        <v>1</v>
      </c>
      <c r="BC2" t="s">
        <v>62</v>
      </c>
      <c r="BD2">
        <v>1</v>
      </c>
      <c r="BE2">
        <v>0</v>
      </c>
      <c r="BF2">
        <v>0</v>
      </c>
      <c r="BG2">
        <v>1</v>
      </c>
    </row>
    <row r="3" spans="1:59" x14ac:dyDescent="0.2">
      <c r="A3" t="s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-1</v>
      </c>
      <c r="L3">
        <v>483.9</v>
      </c>
      <c r="M3">
        <v>0</v>
      </c>
      <c r="N3">
        <v>0</v>
      </c>
      <c r="O3">
        <v>0</v>
      </c>
      <c r="P3">
        <v>-1</v>
      </c>
      <c r="Q3">
        <v>-1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46475</v>
      </c>
      <c r="Y3">
        <v>0</v>
      </c>
      <c r="Z3">
        <v>0</v>
      </c>
      <c r="AA3">
        <v>0</v>
      </c>
      <c r="AB3">
        <v>0</v>
      </c>
      <c r="AC3">
        <v>8.7789999999999999</v>
      </c>
      <c r="AD3" t="s">
        <v>60</v>
      </c>
      <c r="AE3">
        <v>19.356000000000002</v>
      </c>
      <c r="AF3">
        <v>0</v>
      </c>
      <c r="AG3">
        <v>0</v>
      </c>
      <c r="AH3">
        <v>0</v>
      </c>
      <c r="AI3">
        <v>0</v>
      </c>
      <c r="AJ3">
        <v>8.3000000000000004E-2</v>
      </c>
      <c r="AK3">
        <v>8.3000000000000004E-2</v>
      </c>
      <c r="AL3">
        <v>0</v>
      </c>
      <c r="AM3">
        <v>6.8999999999999999E-3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64</v>
      </c>
      <c r="AX3">
        <v>0.8</v>
      </c>
      <c r="AY3">
        <v>0</v>
      </c>
      <c r="AZ3">
        <v>0</v>
      </c>
      <c r="BA3">
        <v>0</v>
      </c>
      <c r="BB3">
        <v>1</v>
      </c>
      <c r="BC3" t="s">
        <v>65</v>
      </c>
      <c r="BD3">
        <v>1</v>
      </c>
      <c r="BE3">
        <v>0</v>
      </c>
      <c r="BF3">
        <v>0</v>
      </c>
      <c r="BG3">
        <v>1</v>
      </c>
    </row>
    <row r="4" spans="1:59" x14ac:dyDescent="0.2">
      <c r="A4" t="s">
        <v>66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13281.507</v>
      </c>
      <c r="M4">
        <v>0</v>
      </c>
      <c r="N4">
        <v>0</v>
      </c>
      <c r="O4">
        <v>0</v>
      </c>
      <c r="P4">
        <v>-1</v>
      </c>
      <c r="Q4">
        <v>-1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9668</v>
      </c>
      <c r="Y4">
        <v>0</v>
      </c>
      <c r="Z4">
        <v>0</v>
      </c>
      <c r="AA4">
        <v>3.5670000000000002</v>
      </c>
      <c r="AB4">
        <v>0</v>
      </c>
      <c r="AC4">
        <v>7.2930000000000001</v>
      </c>
      <c r="AD4" t="s">
        <v>67</v>
      </c>
      <c r="AE4">
        <v>457.983</v>
      </c>
      <c r="AF4">
        <v>90.959000000000003</v>
      </c>
      <c r="AG4">
        <v>2</v>
      </c>
      <c r="AH4">
        <v>6</v>
      </c>
      <c r="AI4">
        <v>6</v>
      </c>
      <c r="AJ4">
        <v>1</v>
      </c>
      <c r="AK4">
        <v>1</v>
      </c>
      <c r="AL4">
        <v>1</v>
      </c>
      <c r="AM4">
        <v>0.44700000000000001</v>
      </c>
      <c r="AN4">
        <v>0</v>
      </c>
      <c r="AO4">
        <v>1</v>
      </c>
      <c r="AP4">
        <v>1</v>
      </c>
      <c r="AQ4">
        <v>0</v>
      </c>
      <c r="AR4">
        <v>0</v>
      </c>
      <c r="AS4">
        <v>0.10666666700000001</v>
      </c>
      <c r="AT4">
        <v>0.21333333300000001</v>
      </c>
      <c r="AU4">
        <v>0</v>
      </c>
      <c r="AV4">
        <v>0</v>
      </c>
      <c r="AW4" t="s">
        <v>68</v>
      </c>
      <c r="AX4">
        <v>0.93</v>
      </c>
      <c r="AY4">
        <v>0</v>
      </c>
      <c r="AZ4">
        <v>0</v>
      </c>
      <c r="BA4">
        <v>0</v>
      </c>
      <c r="BB4">
        <v>0</v>
      </c>
      <c r="BC4" t="s">
        <v>65</v>
      </c>
      <c r="BD4">
        <v>1</v>
      </c>
      <c r="BE4">
        <v>0</v>
      </c>
      <c r="BF4">
        <v>0</v>
      </c>
      <c r="BG4">
        <v>1</v>
      </c>
    </row>
    <row r="5" spans="1:59" x14ac:dyDescent="0.2">
      <c r="A5" t="s">
        <v>69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3524.9059999999999</v>
      </c>
      <c r="M5">
        <v>0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16291</v>
      </c>
      <c r="Y5">
        <v>0</v>
      </c>
      <c r="Z5">
        <v>0</v>
      </c>
      <c r="AA5">
        <v>4.4950000000000001</v>
      </c>
      <c r="AB5">
        <v>0</v>
      </c>
      <c r="AC5">
        <v>8.9749999999999996</v>
      </c>
      <c r="AD5" t="s">
        <v>67</v>
      </c>
      <c r="AE5">
        <v>251.779</v>
      </c>
      <c r="AF5">
        <v>90.959000000000003</v>
      </c>
      <c r="AG5">
        <v>2</v>
      </c>
      <c r="AH5">
        <v>6</v>
      </c>
      <c r="AI5">
        <v>6</v>
      </c>
      <c r="AJ5">
        <v>1</v>
      </c>
      <c r="AK5">
        <v>1</v>
      </c>
      <c r="AL5">
        <v>1</v>
      </c>
      <c r="AM5">
        <v>0.47499999999999998</v>
      </c>
      <c r="AN5">
        <v>0</v>
      </c>
      <c r="AO5">
        <v>1</v>
      </c>
      <c r="AP5">
        <v>1</v>
      </c>
      <c r="AQ5">
        <v>0</v>
      </c>
      <c r="AR5">
        <v>0</v>
      </c>
      <c r="AS5">
        <v>0.10666666700000001</v>
      </c>
      <c r="AT5">
        <v>0.21333333300000001</v>
      </c>
      <c r="AU5">
        <v>0</v>
      </c>
      <c r="AV5">
        <v>0</v>
      </c>
      <c r="AW5" t="s">
        <v>68</v>
      </c>
      <c r="AX5">
        <v>0.93</v>
      </c>
      <c r="AY5">
        <v>0</v>
      </c>
      <c r="AZ5">
        <v>0</v>
      </c>
      <c r="BA5">
        <v>0</v>
      </c>
      <c r="BB5">
        <v>0</v>
      </c>
      <c r="BC5" t="s">
        <v>65</v>
      </c>
      <c r="BD5">
        <v>2</v>
      </c>
      <c r="BE5">
        <v>0</v>
      </c>
      <c r="BF5">
        <v>0</v>
      </c>
      <c r="BG5">
        <v>1</v>
      </c>
    </row>
    <row r="6" spans="1:59" x14ac:dyDescent="0.2">
      <c r="A6" t="s">
        <v>70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14390.01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12182</v>
      </c>
      <c r="Y6">
        <v>0</v>
      </c>
      <c r="Z6">
        <v>0</v>
      </c>
      <c r="AA6">
        <v>3.5150000000000001</v>
      </c>
      <c r="AB6">
        <v>0</v>
      </c>
      <c r="AC6">
        <v>7.343</v>
      </c>
      <c r="AD6" t="s">
        <v>67</v>
      </c>
      <c r="AE6">
        <v>479.66699999999997</v>
      </c>
      <c r="AF6">
        <v>90.959000000000003</v>
      </c>
      <c r="AG6">
        <v>2</v>
      </c>
      <c r="AH6">
        <v>6</v>
      </c>
      <c r="AI6">
        <v>6</v>
      </c>
      <c r="AJ6">
        <v>1</v>
      </c>
      <c r="AK6">
        <v>1</v>
      </c>
      <c r="AL6">
        <v>1</v>
      </c>
      <c r="AM6">
        <v>0.44500000000000001</v>
      </c>
      <c r="AN6">
        <v>0</v>
      </c>
      <c r="AO6">
        <v>1</v>
      </c>
      <c r="AP6">
        <v>1</v>
      </c>
      <c r="AQ6">
        <v>0</v>
      </c>
      <c r="AR6">
        <v>0</v>
      </c>
      <c r="AS6">
        <v>0.10666666700000001</v>
      </c>
      <c r="AT6">
        <v>0.21333333300000001</v>
      </c>
      <c r="AU6">
        <v>0</v>
      </c>
      <c r="AV6">
        <v>0</v>
      </c>
      <c r="AW6" t="s">
        <v>68</v>
      </c>
      <c r="AX6">
        <v>0.93</v>
      </c>
      <c r="AY6">
        <v>0</v>
      </c>
      <c r="AZ6">
        <v>0</v>
      </c>
      <c r="BA6">
        <v>0</v>
      </c>
      <c r="BB6">
        <v>0</v>
      </c>
      <c r="BC6" t="s">
        <v>65</v>
      </c>
      <c r="BD6">
        <v>3</v>
      </c>
      <c r="BE6">
        <v>0</v>
      </c>
      <c r="BF6">
        <v>0</v>
      </c>
      <c r="BG6">
        <v>1</v>
      </c>
    </row>
    <row r="7" spans="1:59" x14ac:dyDescent="0.2">
      <c r="A7" t="s">
        <v>71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3481.3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10538.183999999999</v>
      </c>
      <c r="Y7">
        <v>0</v>
      </c>
      <c r="Z7">
        <v>0</v>
      </c>
      <c r="AA7">
        <v>3.5489999999999999</v>
      </c>
      <c r="AB7">
        <v>0</v>
      </c>
      <c r="AC7">
        <v>10.542999999999999</v>
      </c>
      <c r="AD7" t="s">
        <v>67</v>
      </c>
      <c r="AE7">
        <v>696.26</v>
      </c>
      <c r="AF7">
        <v>90.959000000000003</v>
      </c>
      <c r="AG7">
        <v>2</v>
      </c>
      <c r="AH7">
        <v>6</v>
      </c>
      <c r="AI7">
        <v>6</v>
      </c>
      <c r="AJ7">
        <v>1</v>
      </c>
      <c r="AK7">
        <v>1</v>
      </c>
      <c r="AL7">
        <v>1</v>
      </c>
      <c r="AM7">
        <v>0.55500000000000005</v>
      </c>
      <c r="AN7">
        <v>0</v>
      </c>
      <c r="AO7">
        <v>1</v>
      </c>
      <c r="AP7">
        <v>1</v>
      </c>
      <c r="AQ7">
        <v>0</v>
      </c>
      <c r="AR7">
        <v>0</v>
      </c>
      <c r="AS7">
        <v>0.10666666700000001</v>
      </c>
      <c r="AT7">
        <v>0.21333333300000001</v>
      </c>
      <c r="AU7">
        <v>0</v>
      </c>
      <c r="AV7">
        <v>0</v>
      </c>
      <c r="AW7" t="s">
        <v>68</v>
      </c>
      <c r="AX7">
        <v>0.93</v>
      </c>
      <c r="AY7">
        <v>0</v>
      </c>
      <c r="AZ7">
        <v>0</v>
      </c>
      <c r="BA7">
        <v>0</v>
      </c>
      <c r="BB7">
        <v>0</v>
      </c>
      <c r="BC7" t="s">
        <v>65</v>
      </c>
      <c r="BD7">
        <v>4</v>
      </c>
      <c r="BE7">
        <v>0</v>
      </c>
      <c r="BF7">
        <v>0</v>
      </c>
      <c r="BG7">
        <v>1</v>
      </c>
    </row>
    <row r="8" spans="1:59" x14ac:dyDescent="0.2">
      <c r="A8" t="s">
        <v>72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3640.8960000000002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10513.718000000001</v>
      </c>
      <c r="Y8">
        <v>0</v>
      </c>
      <c r="Z8">
        <v>0</v>
      </c>
      <c r="AA8">
        <v>5.0599999999999996</v>
      </c>
      <c r="AB8">
        <v>0</v>
      </c>
      <c r="AC8">
        <v>11.010999999999999</v>
      </c>
      <c r="AD8" t="s">
        <v>67</v>
      </c>
      <c r="AE8">
        <v>56.889000000000003</v>
      </c>
      <c r="AF8">
        <v>117.941</v>
      </c>
      <c r="AG8">
        <v>3.5</v>
      </c>
      <c r="AH8">
        <v>1</v>
      </c>
      <c r="AI8">
        <v>1</v>
      </c>
      <c r="AJ8">
        <v>1</v>
      </c>
      <c r="AK8">
        <v>1</v>
      </c>
      <c r="AL8">
        <v>1</v>
      </c>
      <c r="AM8">
        <v>0.44600000000000001</v>
      </c>
      <c r="AN8">
        <v>0</v>
      </c>
      <c r="AO8">
        <v>1</v>
      </c>
      <c r="AP8">
        <v>1</v>
      </c>
      <c r="AQ8">
        <v>0</v>
      </c>
      <c r="AR8">
        <v>0</v>
      </c>
      <c r="AS8">
        <v>0.63</v>
      </c>
      <c r="AT8">
        <v>1.26</v>
      </c>
      <c r="AU8">
        <v>0</v>
      </c>
      <c r="AV8">
        <v>0</v>
      </c>
      <c r="AW8" t="s">
        <v>73</v>
      </c>
      <c r="AX8">
        <v>0.93</v>
      </c>
      <c r="AY8">
        <v>0</v>
      </c>
      <c r="AZ8">
        <v>0</v>
      </c>
      <c r="BA8">
        <v>0</v>
      </c>
      <c r="BB8">
        <v>0</v>
      </c>
      <c r="BC8" t="s">
        <v>65</v>
      </c>
      <c r="BD8">
        <v>1</v>
      </c>
      <c r="BE8">
        <v>0</v>
      </c>
      <c r="BF8">
        <v>0</v>
      </c>
      <c r="BG8">
        <v>1</v>
      </c>
    </row>
    <row r="9" spans="1:59" x14ac:dyDescent="0.2">
      <c r="A9" t="s">
        <v>74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908.3</v>
      </c>
      <c r="M9">
        <v>0</v>
      </c>
      <c r="N9">
        <v>0</v>
      </c>
      <c r="O9">
        <v>0</v>
      </c>
      <c r="P9">
        <v>-1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13830</v>
      </c>
      <c r="Y9">
        <v>0</v>
      </c>
      <c r="Z9">
        <v>0</v>
      </c>
      <c r="AA9">
        <v>5.0599999999999996</v>
      </c>
      <c r="AB9">
        <v>0</v>
      </c>
      <c r="AC9">
        <v>10.288</v>
      </c>
      <c r="AD9" t="s">
        <v>67</v>
      </c>
      <c r="AE9">
        <v>36.332000000000001</v>
      </c>
      <c r="AF9">
        <v>117.941</v>
      </c>
      <c r="AG9">
        <v>3.5</v>
      </c>
      <c r="AH9">
        <v>1</v>
      </c>
      <c r="AI9">
        <v>1</v>
      </c>
      <c r="AJ9">
        <v>1</v>
      </c>
      <c r="AK9">
        <v>1</v>
      </c>
      <c r="AL9">
        <v>1</v>
      </c>
      <c r="AM9">
        <v>0.49299999999999999</v>
      </c>
      <c r="AN9">
        <v>0</v>
      </c>
      <c r="AO9">
        <v>1</v>
      </c>
      <c r="AP9">
        <v>1</v>
      </c>
      <c r="AQ9">
        <v>0</v>
      </c>
      <c r="AR9">
        <v>0</v>
      </c>
      <c r="AS9">
        <v>0.63</v>
      </c>
      <c r="AT9">
        <v>1.26</v>
      </c>
      <c r="AU9">
        <v>0</v>
      </c>
      <c r="AV9">
        <v>0</v>
      </c>
      <c r="AW9" t="s">
        <v>73</v>
      </c>
      <c r="AX9">
        <v>0.93</v>
      </c>
      <c r="AY9">
        <v>0</v>
      </c>
      <c r="AZ9">
        <v>0</v>
      </c>
      <c r="BA9">
        <v>0</v>
      </c>
      <c r="BB9">
        <v>0</v>
      </c>
      <c r="BC9" t="s">
        <v>65</v>
      </c>
      <c r="BD9">
        <v>2</v>
      </c>
      <c r="BE9">
        <v>0</v>
      </c>
      <c r="BF9">
        <v>0</v>
      </c>
      <c r="BG9">
        <v>1</v>
      </c>
    </row>
    <row r="10" spans="1:59" x14ac:dyDescent="0.2">
      <c r="A10" t="s">
        <v>75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2660</v>
      </c>
      <c r="M10">
        <v>0</v>
      </c>
      <c r="N10">
        <v>0</v>
      </c>
      <c r="O10">
        <v>0</v>
      </c>
      <c r="P10">
        <v>-1</v>
      </c>
      <c r="Q10">
        <v>-1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190920</v>
      </c>
      <c r="Y10">
        <v>0</v>
      </c>
      <c r="Z10">
        <v>0</v>
      </c>
      <c r="AA10">
        <v>0</v>
      </c>
      <c r="AB10">
        <v>0</v>
      </c>
      <c r="AC10">
        <v>10.446</v>
      </c>
      <c r="AD10" t="s">
        <v>76</v>
      </c>
      <c r="AE10">
        <v>1330</v>
      </c>
      <c r="AF10">
        <v>1000</v>
      </c>
      <c r="AG10">
        <v>0</v>
      </c>
      <c r="AH10">
        <v>24</v>
      </c>
      <c r="AI10">
        <v>24</v>
      </c>
      <c r="AJ10">
        <v>0.25</v>
      </c>
      <c r="AK10">
        <v>0.25</v>
      </c>
      <c r="AL10">
        <v>1</v>
      </c>
      <c r="AM10">
        <v>0.5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4.1666666999999998E-2</v>
      </c>
      <c r="AT10">
        <v>8.3333332999999996E-2</v>
      </c>
      <c r="AU10">
        <v>0</v>
      </c>
      <c r="AV10">
        <v>0</v>
      </c>
      <c r="AW10" t="s">
        <v>77</v>
      </c>
      <c r="AX10">
        <v>0.93</v>
      </c>
      <c r="AY10">
        <v>0</v>
      </c>
      <c r="AZ10">
        <v>0</v>
      </c>
      <c r="BA10">
        <v>0</v>
      </c>
      <c r="BB10">
        <v>1</v>
      </c>
      <c r="BC10" t="s">
        <v>65</v>
      </c>
      <c r="BD10">
        <v>1</v>
      </c>
      <c r="BE10">
        <v>0</v>
      </c>
      <c r="BF10">
        <v>0</v>
      </c>
      <c r="BG10">
        <v>1</v>
      </c>
    </row>
    <row r="11" spans="1:59" x14ac:dyDescent="0.2">
      <c r="A11" t="s">
        <v>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2460</v>
      </c>
      <c r="M11">
        <v>0</v>
      </c>
      <c r="N11">
        <v>0</v>
      </c>
      <c r="O11">
        <v>0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190920</v>
      </c>
      <c r="Y11">
        <v>0</v>
      </c>
      <c r="Z11">
        <v>0</v>
      </c>
      <c r="AA11">
        <v>0</v>
      </c>
      <c r="AB11">
        <v>0</v>
      </c>
      <c r="AC11">
        <v>10.446</v>
      </c>
      <c r="AD11" t="s">
        <v>76</v>
      </c>
      <c r="AE11">
        <v>1230</v>
      </c>
      <c r="AF11">
        <v>1000</v>
      </c>
      <c r="AG11">
        <v>0</v>
      </c>
      <c r="AH11">
        <v>24</v>
      </c>
      <c r="AI11">
        <v>24</v>
      </c>
      <c r="AJ11">
        <v>0.25</v>
      </c>
      <c r="AK11">
        <v>0.25</v>
      </c>
      <c r="AL11">
        <v>1</v>
      </c>
      <c r="AM11">
        <v>0.5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4.1666666999999998E-2</v>
      </c>
      <c r="AT11">
        <v>8.3333332999999996E-2</v>
      </c>
      <c r="AU11">
        <v>0</v>
      </c>
      <c r="AV11">
        <v>0</v>
      </c>
      <c r="AW11" t="s">
        <v>77</v>
      </c>
      <c r="AX11">
        <v>0.93</v>
      </c>
      <c r="AY11">
        <v>0</v>
      </c>
      <c r="AZ11">
        <v>0</v>
      </c>
      <c r="BA11">
        <v>0</v>
      </c>
      <c r="BB11">
        <v>1</v>
      </c>
      <c r="BC11" t="s">
        <v>65</v>
      </c>
      <c r="BD11">
        <v>2</v>
      </c>
      <c r="BE11">
        <v>0</v>
      </c>
      <c r="BF11">
        <v>0</v>
      </c>
      <c r="BG11">
        <v>1</v>
      </c>
    </row>
    <row r="12" spans="1:59" x14ac:dyDescent="0.2">
      <c r="A12" t="s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2812.8</v>
      </c>
      <c r="M12">
        <v>0</v>
      </c>
      <c r="N12">
        <v>0</v>
      </c>
      <c r="O12">
        <v>0</v>
      </c>
      <c r="P12">
        <v>-1</v>
      </c>
      <c r="Q12">
        <v>-1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9.2100000000000009</v>
      </c>
      <c r="AD12" t="s">
        <v>60</v>
      </c>
      <c r="AE12">
        <v>234.4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61</v>
      </c>
      <c r="AX12">
        <v>0.8</v>
      </c>
      <c r="AY12">
        <v>0</v>
      </c>
      <c r="AZ12">
        <v>0</v>
      </c>
      <c r="BA12">
        <v>1</v>
      </c>
      <c r="BB12">
        <v>1</v>
      </c>
      <c r="BC12" t="s">
        <v>65</v>
      </c>
      <c r="BD12">
        <v>1</v>
      </c>
      <c r="BE12">
        <v>0</v>
      </c>
      <c r="BF12">
        <v>0</v>
      </c>
      <c r="BG12">
        <v>1</v>
      </c>
    </row>
    <row r="13" spans="1:59" x14ac:dyDescent="0.2">
      <c r="A13" t="s">
        <v>80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9.5519999999999996</v>
      </c>
      <c r="M13">
        <v>0</v>
      </c>
      <c r="N13">
        <v>0</v>
      </c>
      <c r="O13">
        <v>0</v>
      </c>
      <c r="P13">
        <v>-1</v>
      </c>
      <c r="Q13">
        <v>-1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46475</v>
      </c>
      <c r="Y13">
        <v>0</v>
      </c>
      <c r="Z13">
        <v>0</v>
      </c>
      <c r="AA13">
        <v>0</v>
      </c>
      <c r="AB13">
        <v>0</v>
      </c>
      <c r="AC13">
        <v>8.7780000000000005</v>
      </c>
      <c r="AD13" t="s">
        <v>60</v>
      </c>
      <c r="AE13">
        <v>0.59699999999999998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6.8999999999999999E-3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81</v>
      </c>
      <c r="AX13">
        <v>0</v>
      </c>
      <c r="AY13">
        <v>0</v>
      </c>
      <c r="AZ13">
        <v>0</v>
      </c>
      <c r="BA13">
        <v>1</v>
      </c>
      <c r="BB13">
        <v>1</v>
      </c>
      <c r="BC13" t="s">
        <v>65</v>
      </c>
      <c r="BD13">
        <v>1</v>
      </c>
      <c r="BE13">
        <v>0</v>
      </c>
      <c r="BF13">
        <v>0</v>
      </c>
      <c r="BG13">
        <v>1</v>
      </c>
    </row>
    <row r="14" spans="1:59" x14ac:dyDescent="0.2">
      <c r="A14" t="s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6563.28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9.1920000000000002</v>
      </c>
      <c r="AD14" t="s">
        <v>60</v>
      </c>
      <c r="AE14">
        <v>82.040999999999997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83</v>
      </c>
      <c r="AX14">
        <v>0.8</v>
      </c>
      <c r="AY14">
        <v>0</v>
      </c>
      <c r="AZ14">
        <v>0</v>
      </c>
      <c r="BA14">
        <v>1</v>
      </c>
      <c r="BB14">
        <v>1</v>
      </c>
      <c r="BC14" t="s">
        <v>65</v>
      </c>
      <c r="BD14">
        <v>1</v>
      </c>
      <c r="BE14">
        <v>0</v>
      </c>
      <c r="BF14">
        <v>0</v>
      </c>
      <c r="BG14">
        <v>1</v>
      </c>
    </row>
    <row r="15" spans="1:59" x14ac:dyDescent="0.2">
      <c r="A15" t="s">
        <v>84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1462.3979999999999</v>
      </c>
      <c r="M15">
        <v>0</v>
      </c>
      <c r="N15">
        <v>0</v>
      </c>
      <c r="O15">
        <v>0</v>
      </c>
      <c r="P15">
        <v>-1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9668</v>
      </c>
      <c r="Y15">
        <v>0</v>
      </c>
      <c r="Z15">
        <v>0</v>
      </c>
      <c r="AA15">
        <v>3.5670000000000002</v>
      </c>
      <c r="AB15">
        <v>0</v>
      </c>
      <c r="AC15">
        <v>6.41</v>
      </c>
      <c r="AD15" t="s">
        <v>67</v>
      </c>
      <c r="AE15">
        <v>243.733</v>
      </c>
      <c r="AF15">
        <v>90.959000000000003</v>
      </c>
      <c r="AG15">
        <v>2</v>
      </c>
      <c r="AH15">
        <v>6</v>
      </c>
      <c r="AI15">
        <v>6</v>
      </c>
      <c r="AJ15">
        <v>1</v>
      </c>
      <c r="AK15">
        <v>1</v>
      </c>
      <c r="AL15">
        <v>1</v>
      </c>
      <c r="AM15">
        <v>0.3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0.10666666700000001</v>
      </c>
      <c r="AT15">
        <v>0.21333333300000001</v>
      </c>
      <c r="AU15">
        <v>0</v>
      </c>
      <c r="AV15">
        <v>0</v>
      </c>
      <c r="AW15" t="s">
        <v>68</v>
      </c>
      <c r="AX15">
        <v>0</v>
      </c>
      <c r="AY15">
        <v>0.93</v>
      </c>
      <c r="AZ15">
        <v>0</v>
      </c>
      <c r="BA15">
        <v>0</v>
      </c>
      <c r="BB15">
        <v>0</v>
      </c>
      <c r="BC15" t="s">
        <v>85</v>
      </c>
      <c r="BD15">
        <v>1</v>
      </c>
      <c r="BE15">
        <v>0</v>
      </c>
      <c r="BF15">
        <v>0</v>
      </c>
      <c r="BG15">
        <v>1</v>
      </c>
    </row>
    <row r="16" spans="1:59" x14ac:dyDescent="0.2">
      <c r="A16" t="s">
        <v>86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532.20000000000005</v>
      </c>
      <c r="M16">
        <v>0</v>
      </c>
      <c r="N16">
        <v>0</v>
      </c>
      <c r="O16">
        <v>0</v>
      </c>
      <c r="P16">
        <v>-1</v>
      </c>
      <c r="Q16">
        <v>-1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9668</v>
      </c>
      <c r="Y16">
        <v>0</v>
      </c>
      <c r="Z16">
        <v>0</v>
      </c>
      <c r="AA16">
        <v>3.5670000000000002</v>
      </c>
      <c r="AB16">
        <v>0</v>
      </c>
      <c r="AC16">
        <v>8.5120000000000005</v>
      </c>
      <c r="AD16" t="s">
        <v>67</v>
      </c>
      <c r="AE16">
        <v>266.10000000000002</v>
      </c>
      <c r="AF16">
        <v>90.959000000000003</v>
      </c>
      <c r="AG16">
        <v>2</v>
      </c>
      <c r="AH16">
        <v>6</v>
      </c>
      <c r="AI16">
        <v>6</v>
      </c>
      <c r="AJ16">
        <v>1</v>
      </c>
      <c r="AK16">
        <v>1</v>
      </c>
      <c r="AL16">
        <v>1</v>
      </c>
      <c r="AM16">
        <v>0.63100000000000001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0.10666666700000001</v>
      </c>
      <c r="AT16">
        <v>0.21333333300000001</v>
      </c>
      <c r="AU16">
        <v>0</v>
      </c>
      <c r="AV16">
        <v>0</v>
      </c>
      <c r="AW16" t="s">
        <v>68</v>
      </c>
      <c r="AX16">
        <v>0</v>
      </c>
      <c r="AY16">
        <v>0.93</v>
      </c>
      <c r="AZ16">
        <v>0</v>
      </c>
      <c r="BA16">
        <v>0</v>
      </c>
      <c r="BB16">
        <v>0</v>
      </c>
      <c r="BC16" t="s">
        <v>85</v>
      </c>
      <c r="BD16">
        <v>2</v>
      </c>
      <c r="BE16">
        <v>0</v>
      </c>
      <c r="BF16">
        <v>0</v>
      </c>
      <c r="BG16">
        <v>1</v>
      </c>
    </row>
    <row r="17" spans="1:59" x14ac:dyDescent="0.2">
      <c r="A17" t="s">
        <v>87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106</v>
      </c>
      <c r="M17">
        <v>0</v>
      </c>
      <c r="N17">
        <v>0</v>
      </c>
      <c r="O17">
        <v>0</v>
      </c>
      <c r="P17">
        <v>-1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16291</v>
      </c>
      <c r="Y17">
        <v>0</v>
      </c>
      <c r="Z17">
        <v>0</v>
      </c>
      <c r="AA17">
        <v>4.4950000000000001</v>
      </c>
      <c r="AB17">
        <v>0</v>
      </c>
      <c r="AC17">
        <v>8.0350000000000001</v>
      </c>
      <c r="AD17" t="s">
        <v>67</v>
      </c>
      <c r="AE17">
        <v>106</v>
      </c>
      <c r="AF17">
        <v>90.959000000000003</v>
      </c>
      <c r="AG17">
        <v>2</v>
      </c>
      <c r="AH17">
        <v>6</v>
      </c>
      <c r="AI17">
        <v>6</v>
      </c>
      <c r="AJ17">
        <v>1</v>
      </c>
      <c r="AK17">
        <v>1</v>
      </c>
      <c r="AL17">
        <v>1</v>
      </c>
      <c r="AM17">
        <v>0.26400000000000001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0.10666666700000001</v>
      </c>
      <c r="AT17">
        <v>0.21333333300000001</v>
      </c>
      <c r="AU17">
        <v>0</v>
      </c>
      <c r="AV17">
        <v>0</v>
      </c>
      <c r="AW17" t="s">
        <v>68</v>
      </c>
      <c r="AX17">
        <v>0</v>
      </c>
      <c r="AY17">
        <v>0.93</v>
      </c>
      <c r="AZ17">
        <v>0</v>
      </c>
      <c r="BA17">
        <v>0</v>
      </c>
      <c r="BB17">
        <v>0</v>
      </c>
      <c r="BC17" t="s">
        <v>85</v>
      </c>
      <c r="BD17">
        <v>3</v>
      </c>
      <c r="BE17">
        <v>0</v>
      </c>
      <c r="BF17">
        <v>0</v>
      </c>
      <c r="BG17">
        <v>1</v>
      </c>
    </row>
    <row r="18" spans="1:59" x14ac:dyDescent="0.2">
      <c r="A18" t="s">
        <v>88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1202.5999999999999</v>
      </c>
      <c r="M18">
        <v>0</v>
      </c>
      <c r="N18">
        <v>0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12182</v>
      </c>
      <c r="Y18">
        <v>0</v>
      </c>
      <c r="Z18">
        <v>0</v>
      </c>
      <c r="AA18">
        <v>3.5150000000000001</v>
      </c>
      <c r="AB18">
        <v>0</v>
      </c>
      <c r="AC18">
        <v>6.9420000000000002</v>
      </c>
      <c r="AD18" t="s">
        <v>67</v>
      </c>
      <c r="AE18">
        <v>601.29999999999995</v>
      </c>
      <c r="AF18">
        <v>90.959000000000003</v>
      </c>
      <c r="AG18">
        <v>2</v>
      </c>
      <c r="AH18">
        <v>6</v>
      </c>
      <c r="AI18">
        <v>6</v>
      </c>
      <c r="AJ18">
        <v>1</v>
      </c>
      <c r="AK18">
        <v>1</v>
      </c>
      <c r="AL18">
        <v>1</v>
      </c>
      <c r="AM18">
        <v>0.38600000000000001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0.10666666700000001</v>
      </c>
      <c r="AT18">
        <v>0.21333333300000001</v>
      </c>
      <c r="AU18">
        <v>0</v>
      </c>
      <c r="AV18">
        <v>0</v>
      </c>
      <c r="AW18" t="s">
        <v>68</v>
      </c>
      <c r="AX18">
        <v>0</v>
      </c>
      <c r="AY18">
        <v>0.93</v>
      </c>
      <c r="AZ18">
        <v>0</v>
      </c>
      <c r="BA18">
        <v>0</v>
      </c>
      <c r="BB18">
        <v>0</v>
      </c>
      <c r="BC18" t="s">
        <v>85</v>
      </c>
      <c r="BD18">
        <v>4</v>
      </c>
      <c r="BE18">
        <v>0</v>
      </c>
      <c r="BF18">
        <v>0</v>
      </c>
      <c r="BG18">
        <v>1</v>
      </c>
    </row>
    <row r="19" spans="1:59" x14ac:dyDescent="0.2">
      <c r="A19" t="s">
        <v>89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336</v>
      </c>
      <c r="M19">
        <v>0</v>
      </c>
      <c r="N19">
        <v>0</v>
      </c>
      <c r="O19">
        <v>0</v>
      </c>
      <c r="P19">
        <v>-1</v>
      </c>
      <c r="Q19">
        <v>-1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9637</v>
      </c>
      <c r="Y19">
        <v>0</v>
      </c>
      <c r="Z19">
        <v>0</v>
      </c>
      <c r="AA19">
        <v>5.0599999999999996</v>
      </c>
      <c r="AB19">
        <v>0</v>
      </c>
      <c r="AC19">
        <v>10.803000000000001</v>
      </c>
      <c r="AD19" t="s">
        <v>67</v>
      </c>
      <c r="AE19">
        <v>168</v>
      </c>
      <c r="AF19">
        <v>117.941</v>
      </c>
      <c r="AG19">
        <v>3.5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0.44600000000000001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0.63</v>
      </c>
      <c r="AT19">
        <v>1.26</v>
      </c>
      <c r="AU19">
        <v>0</v>
      </c>
      <c r="AV19">
        <v>0</v>
      </c>
      <c r="AW19" t="s">
        <v>73</v>
      </c>
      <c r="AX19">
        <v>0</v>
      </c>
      <c r="AY19">
        <v>0.93</v>
      </c>
      <c r="AZ19">
        <v>0</v>
      </c>
      <c r="BA19">
        <v>0</v>
      </c>
      <c r="BB19">
        <v>0</v>
      </c>
      <c r="BC19" t="s">
        <v>85</v>
      </c>
      <c r="BD19">
        <v>1</v>
      </c>
      <c r="BE19">
        <v>0</v>
      </c>
      <c r="BF19">
        <v>0</v>
      </c>
      <c r="BG19">
        <v>1</v>
      </c>
    </row>
    <row r="20" spans="1:59" x14ac:dyDescent="0.2">
      <c r="A20" t="s">
        <v>90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4276.2020000000002</v>
      </c>
      <c r="M20">
        <v>0</v>
      </c>
      <c r="N20">
        <v>0</v>
      </c>
      <c r="O20">
        <v>0</v>
      </c>
      <c r="P20">
        <v>-1</v>
      </c>
      <c r="Q20">
        <v>-1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9.2100000000000009</v>
      </c>
      <c r="AD20" t="s">
        <v>60</v>
      </c>
      <c r="AE20">
        <v>305.44299999999998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61</v>
      </c>
      <c r="AX20">
        <v>0</v>
      </c>
      <c r="AY20">
        <v>0.8</v>
      </c>
      <c r="AZ20">
        <v>0</v>
      </c>
      <c r="BA20">
        <v>1</v>
      </c>
      <c r="BB20">
        <v>1</v>
      </c>
      <c r="BC20" t="s">
        <v>85</v>
      </c>
      <c r="BD20">
        <v>1</v>
      </c>
      <c r="BE20">
        <v>0</v>
      </c>
      <c r="BF20">
        <v>0</v>
      </c>
      <c r="BG20">
        <v>1</v>
      </c>
    </row>
    <row r="21" spans="1:59" x14ac:dyDescent="0.2">
      <c r="A21" t="s">
        <v>91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7375.7780000000002</v>
      </c>
      <c r="M21">
        <v>0</v>
      </c>
      <c r="N21">
        <v>0</v>
      </c>
      <c r="O21">
        <v>0</v>
      </c>
      <c r="P21">
        <v>-1</v>
      </c>
      <c r="Q21">
        <v>-1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9.1489999999999991</v>
      </c>
      <c r="AD21" t="s">
        <v>60</v>
      </c>
      <c r="AE21">
        <v>160.34299999999999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83</v>
      </c>
      <c r="AX21">
        <v>0</v>
      </c>
      <c r="AY21">
        <v>0.8</v>
      </c>
      <c r="AZ21">
        <v>0</v>
      </c>
      <c r="BA21">
        <v>1</v>
      </c>
      <c r="BB21">
        <v>1</v>
      </c>
      <c r="BC21" t="s">
        <v>85</v>
      </c>
      <c r="BD21">
        <v>1</v>
      </c>
      <c r="BE21">
        <v>0</v>
      </c>
      <c r="BF21">
        <v>0</v>
      </c>
      <c r="BG21">
        <v>1</v>
      </c>
    </row>
    <row r="22" spans="1:59" hidden="1" x14ac:dyDescent="0.2">
      <c r="A22" t="s">
        <v>92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0</v>
      </c>
      <c r="S22">
        <v>0</v>
      </c>
      <c r="T22">
        <v>0</v>
      </c>
      <c r="U22">
        <v>156233.43599999999</v>
      </c>
      <c r="V22">
        <v>0</v>
      </c>
      <c r="W22">
        <v>0</v>
      </c>
      <c r="X22">
        <v>65100</v>
      </c>
      <c r="Y22">
        <v>0</v>
      </c>
      <c r="Z22">
        <v>0</v>
      </c>
      <c r="AA22">
        <v>5.73</v>
      </c>
      <c r="AB22">
        <v>0</v>
      </c>
      <c r="AC22">
        <v>7.1589999999999998</v>
      </c>
      <c r="AD22" t="s">
        <v>93</v>
      </c>
      <c r="AE22">
        <v>377</v>
      </c>
      <c r="AF22">
        <v>97</v>
      </c>
      <c r="AG22">
        <v>0.2</v>
      </c>
      <c r="AH22">
        <v>4</v>
      </c>
      <c r="AI22">
        <v>4</v>
      </c>
      <c r="AJ22">
        <v>0.64</v>
      </c>
      <c r="AK22">
        <v>0.64</v>
      </c>
      <c r="AL22">
        <v>1</v>
      </c>
      <c r="AM22">
        <v>0.5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0.10666666700000001</v>
      </c>
      <c r="AT22">
        <v>0.21333333300000001</v>
      </c>
      <c r="AU22">
        <v>0</v>
      </c>
      <c r="AV22">
        <v>0</v>
      </c>
      <c r="AW22" t="s">
        <v>94</v>
      </c>
      <c r="AX22">
        <v>0.93</v>
      </c>
      <c r="AY22">
        <v>0</v>
      </c>
      <c r="AZ22">
        <v>0</v>
      </c>
      <c r="BA22">
        <v>0</v>
      </c>
      <c r="BB22">
        <v>0</v>
      </c>
      <c r="BC22" t="s">
        <v>65</v>
      </c>
      <c r="BD22">
        <v>0</v>
      </c>
      <c r="BE22">
        <v>0</v>
      </c>
      <c r="BF22">
        <v>0.9</v>
      </c>
      <c r="BG22">
        <v>1</v>
      </c>
    </row>
    <row r="23" spans="1:59" hidden="1" x14ac:dyDescent="0.2">
      <c r="A23" t="s">
        <v>95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0</v>
      </c>
      <c r="S23">
        <v>0</v>
      </c>
      <c r="T23">
        <v>0</v>
      </c>
      <c r="U23">
        <v>77420.771129999994</v>
      </c>
      <c r="V23">
        <v>0</v>
      </c>
      <c r="W23">
        <v>0</v>
      </c>
      <c r="X23">
        <v>27300</v>
      </c>
      <c r="Y23">
        <v>0</v>
      </c>
      <c r="Z23">
        <v>0</v>
      </c>
      <c r="AA23">
        <v>1.74</v>
      </c>
      <c r="AB23">
        <v>0</v>
      </c>
      <c r="AC23">
        <v>6.3630000000000004</v>
      </c>
      <c r="AD23" t="s">
        <v>67</v>
      </c>
      <c r="AE23">
        <v>573</v>
      </c>
      <c r="AF23">
        <v>61</v>
      </c>
      <c r="AG23">
        <v>0.2</v>
      </c>
      <c r="AH23">
        <v>4</v>
      </c>
      <c r="AI23">
        <v>4</v>
      </c>
      <c r="AJ23">
        <v>1</v>
      </c>
      <c r="AK23">
        <v>1</v>
      </c>
      <c r="AL23">
        <v>1</v>
      </c>
      <c r="AM23">
        <v>0.3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0.10666666700000001</v>
      </c>
      <c r="AT23">
        <v>0.21333333300000001</v>
      </c>
      <c r="AU23">
        <v>0</v>
      </c>
      <c r="AV23">
        <v>0</v>
      </c>
      <c r="AW23" t="s">
        <v>96</v>
      </c>
      <c r="AX23">
        <v>0.93</v>
      </c>
      <c r="AY23">
        <v>0</v>
      </c>
      <c r="AZ23">
        <v>0</v>
      </c>
      <c r="BA23">
        <v>0</v>
      </c>
      <c r="BB23">
        <v>0</v>
      </c>
      <c r="BC23" t="s">
        <v>65</v>
      </c>
      <c r="BD23">
        <v>0</v>
      </c>
      <c r="BE23">
        <v>0</v>
      </c>
      <c r="BF23">
        <v>0</v>
      </c>
      <c r="BG23">
        <v>1</v>
      </c>
    </row>
    <row r="24" spans="1:59" hidden="1" x14ac:dyDescent="0.2">
      <c r="A24" t="s">
        <v>97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-1</v>
      </c>
      <c r="P24">
        <v>-1</v>
      </c>
      <c r="Q24">
        <v>-1</v>
      </c>
      <c r="R24">
        <v>0</v>
      </c>
      <c r="S24">
        <v>0</v>
      </c>
      <c r="T24">
        <v>0</v>
      </c>
      <c r="U24">
        <v>64024.307009999997</v>
      </c>
      <c r="V24">
        <v>0</v>
      </c>
      <c r="W24">
        <v>0</v>
      </c>
      <c r="X24">
        <v>20900</v>
      </c>
      <c r="Y24">
        <v>0</v>
      </c>
      <c r="Z24">
        <v>0</v>
      </c>
      <c r="AA24">
        <v>4.9400000000000004</v>
      </c>
      <c r="AB24">
        <v>0</v>
      </c>
      <c r="AC24">
        <v>9.7170000000000005</v>
      </c>
      <c r="AD24" t="s">
        <v>67</v>
      </c>
      <c r="AE24">
        <v>237</v>
      </c>
      <c r="AF24">
        <v>140</v>
      </c>
      <c r="AG24">
        <v>0.19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0.25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0.63</v>
      </c>
      <c r="AT24">
        <v>1.26</v>
      </c>
      <c r="AU24">
        <v>0</v>
      </c>
      <c r="AV24">
        <v>0</v>
      </c>
      <c r="AW24" t="s">
        <v>98</v>
      </c>
      <c r="AX24">
        <v>0.93</v>
      </c>
      <c r="AY24">
        <v>0</v>
      </c>
      <c r="AZ24">
        <v>0</v>
      </c>
      <c r="BA24">
        <v>0</v>
      </c>
      <c r="BB24">
        <v>0</v>
      </c>
      <c r="BC24" t="s">
        <v>65</v>
      </c>
      <c r="BD24">
        <v>0</v>
      </c>
      <c r="BE24">
        <v>0</v>
      </c>
      <c r="BF24">
        <v>0</v>
      </c>
      <c r="BG24">
        <v>1</v>
      </c>
    </row>
    <row r="25" spans="1:59" hidden="1" x14ac:dyDescent="0.2">
      <c r="A25" t="s">
        <v>99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-1</v>
      </c>
      <c r="P25">
        <v>-1</v>
      </c>
      <c r="Q25">
        <v>-1</v>
      </c>
      <c r="R25">
        <v>0</v>
      </c>
      <c r="S25">
        <v>0</v>
      </c>
      <c r="T25">
        <v>0</v>
      </c>
      <c r="U25">
        <v>17257.913390000002</v>
      </c>
      <c r="V25">
        <v>10515.670109999999</v>
      </c>
      <c r="W25">
        <v>0</v>
      </c>
      <c r="X25">
        <v>4633.55</v>
      </c>
      <c r="Y25">
        <v>2823.34</v>
      </c>
      <c r="Z25">
        <v>0</v>
      </c>
      <c r="AA25">
        <v>0</v>
      </c>
      <c r="AB25">
        <v>0.15</v>
      </c>
      <c r="AC25">
        <v>0</v>
      </c>
      <c r="AD25" t="s">
        <v>60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0.92</v>
      </c>
      <c r="AP25">
        <v>0.92</v>
      </c>
      <c r="AQ25">
        <v>1</v>
      </c>
      <c r="AR25">
        <v>10</v>
      </c>
      <c r="AS25">
        <v>0</v>
      </c>
      <c r="AT25">
        <v>0</v>
      </c>
      <c r="AU25">
        <v>0</v>
      </c>
      <c r="AV25">
        <v>0</v>
      </c>
      <c r="AW25" t="s">
        <v>100</v>
      </c>
      <c r="AX25">
        <v>0.95</v>
      </c>
      <c r="AY25">
        <v>0</v>
      </c>
      <c r="AZ25">
        <v>0</v>
      </c>
      <c r="BA25">
        <v>0</v>
      </c>
      <c r="BB25">
        <v>0</v>
      </c>
      <c r="BC25" t="s">
        <v>65</v>
      </c>
      <c r="BD25">
        <v>0</v>
      </c>
      <c r="BE25">
        <v>0</v>
      </c>
      <c r="BF25">
        <v>0</v>
      </c>
      <c r="BG25">
        <v>0</v>
      </c>
    </row>
    <row r="26" spans="1:59" hidden="1" x14ac:dyDescent="0.2">
      <c r="A26" t="s">
        <v>101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-1</v>
      </c>
      <c r="Q26">
        <v>-1</v>
      </c>
      <c r="R26">
        <v>0</v>
      </c>
      <c r="S26">
        <v>0</v>
      </c>
      <c r="T26">
        <v>0</v>
      </c>
      <c r="U26">
        <v>315589.17379999999</v>
      </c>
      <c r="V26">
        <v>0</v>
      </c>
      <c r="W26">
        <v>0</v>
      </c>
      <c r="X26">
        <v>144972.33199999999</v>
      </c>
      <c r="Y26">
        <v>0</v>
      </c>
      <c r="Z26">
        <v>0</v>
      </c>
      <c r="AA26">
        <v>2.351778656</v>
      </c>
      <c r="AB26">
        <v>0</v>
      </c>
      <c r="AC26">
        <v>10.455</v>
      </c>
      <c r="AD26" t="s">
        <v>76</v>
      </c>
      <c r="AE26">
        <v>1000</v>
      </c>
      <c r="AF26">
        <v>1000</v>
      </c>
      <c r="AG26">
        <v>0</v>
      </c>
      <c r="AH26">
        <v>24</v>
      </c>
      <c r="AI26">
        <v>24</v>
      </c>
      <c r="AJ26">
        <v>0.25</v>
      </c>
      <c r="AK26">
        <v>0.25</v>
      </c>
      <c r="AL26">
        <v>1</v>
      </c>
      <c r="AM26">
        <v>0.3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4.1666666999999998E-2</v>
      </c>
      <c r="AT26">
        <v>8.3333332999999996E-2</v>
      </c>
      <c r="AU26">
        <v>0</v>
      </c>
      <c r="AV26">
        <v>0</v>
      </c>
      <c r="AW26" t="s">
        <v>102</v>
      </c>
      <c r="AX26">
        <v>0.93</v>
      </c>
      <c r="AY26">
        <v>0</v>
      </c>
      <c r="AZ26">
        <v>0</v>
      </c>
      <c r="BA26">
        <v>0</v>
      </c>
      <c r="BB26">
        <v>1</v>
      </c>
      <c r="BC26" t="s">
        <v>65</v>
      </c>
      <c r="BD26">
        <v>0</v>
      </c>
      <c r="BE26">
        <v>0</v>
      </c>
      <c r="BF26">
        <v>0</v>
      </c>
      <c r="BG26">
        <v>1</v>
      </c>
    </row>
    <row r="27" spans="1:59" hidden="1" x14ac:dyDescent="0.2">
      <c r="A27" t="s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10146</v>
      </c>
      <c r="P27">
        <v>-1</v>
      </c>
      <c r="Q27">
        <v>-1</v>
      </c>
      <c r="R27">
        <v>0</v>
      </c>
      <c r="S27">
        <v>0</v>
      </c>
      <c r="T27">
        <v>0</v>
      </c>
      <c r="U27">
        <v>267419.48959999997</v>
      </c>
      <c r="V27">
        <v>0</v>
      </c>
      <c r="W27">
        <v>0</v>
      </c>
      <c r="X27">
        <v>56095.989759999997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60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104</v>
      </c>
      <c r="AX27">
        <v>0.8</v>
      </c>
      <c r="AY27">
        <v>0</v>
      </c>
      <c r="AZ27">
        <v>0</v>
      </c>
      <c r="BA27">
        <v>1</v>
      </c>
      <c r="BB27">
        <v>1</v>
      </c>
      <c r="BC27" t="s">
        <v>65</v>
      </c>
      <c r="BD27">
        <v>1</v>
      </c>
      <c r="BE27">
        <v>0</v>
      </c>
      <c r="BF27">
        <v>0</v>
      </c>
      <c r="BG27">
        <v>1</v>
      </c>
    </row>
    <row r="28" spans="1:59" hidden="1" x14ac:dyDescent="0.2">
      <c r="A28" t="s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3999844.2450000001</v>
      </c>
      <c r="P28">
        <v>-1</v>
      </c>
      <c r="Q28">
        <v>-1</v>
      </c>
      <c r="R28">
        <v>0</v>
      </c>
      <c r="S28">
        <v>0</v>
      </c>
      <c r="T28">
        <v>0</v>
      </c>
      <c r="U28">
        <v>35360.530579999999</v>
      </c>
      <c r="V28">
        <v>0</v>
      </c>
      <c r="W28">
        <v>0</v>
      </c>
      <c r="X28">
        <v>15390.486150000001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60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106</v>
      </c>
      <c r="AX28">
        <v>0.8</v>
      </c>
      <c r="AY28">
        <v>0</v>
      </c>
      <c r="AZ28">
        <v>0</v>
      </c>
      <c r="BA28">
        <v>1</v>
      </c>
      <c r="BB28">
        <v>1</v>
      </c>
      <c r="BC28" t="s">
        <v>65</v>
      </c>
      <c r="BD28">
        <v>1</v>
      </c>
      <c r="BE28">
        <v>4776.1944039999998</v>
      </c>
      <c r="BF28">
        <v>0</v>
      </c>
      <c r="BG28">
        <v>1</v>
      </c>
    </row>
    <row r="29" spans="1:59" hidden="1" x14ac:dyDescent="0.2">
      <c r="A29" t="s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4206231.8150000004</v>
      </c>
      <c r="P29">
        <v>-1</v>
      </c>
      <c r="Q29">
        <v>-1</v>
      </c>
      <c r="R29">
        <v>0</v>
      </c>
      <c r="S29">
        <v>0</v>
      </c>
      <c r="T29">
        <v>0</v>
      </c>
      <c r="U29">
        <v>35360.530579999999</v>
      </c>
      <c r="V29">
        <v>0</v>
      </c>
      <c r="W29">
        <v>0</v>
      </c>
      <c r="X29">
        <v>15390.486150000001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60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106</v>
      </c>
      <c r="AX29">
        <v>0.8</v>
      </c>
      <c r="AY29">
        <v>0</v>
      </c>
      <c r="AZ29">
        <v>0</v>
      </c>
      <c r="BA29">
        <v>1</v>
      </c>
      <c r="BB29">
        <v>1</v>
      </c>
      <c r="BC29" t="s">
        <v>65</v>
      </c>
      <c r="BD29">
        <v>2</v>
      </c>
      <c r="BE29">
        <v>10961.99741</v>
      </c>
      <c r="BF29">
        <v>0</v>
      </c>
      <c r="BG29">
        <v>1</v>
      </c>
    </row>
    <row r="30" spans="1:59" hidden="1" x14ac:dyDescent="0.2">
      <c r="A30" t="s">
        <v>108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662312.02839999995</v>
      </c>
      <c r="P30">
        <v>-1</v>
      </c>
      <c r="Q30">
        <v>-1</v>
      </c>
      <c r="R30">
        <v>0</v>
      </c>
      <c r="S30">
        <v>0</v>
      </c>
      <c r="T30">
        <v>0</v>
      </c>
      <c r="U30">
        <v>35360.530579999999</v>
      </c>
      <c r="V30">
        <v>0</v>
      </c>
      <c r="W30">
        <v>0</v>
      </c>
      <c r="X30">
        <v>15390.486150000001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60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106</v>
      </c>
      <c r="AX30">
        <v>0.8</v>
      </c>
      <c r="AY30">
        <v>0</v>
      </c>
      <c r="AZ30">
        <v>0</v>
      </c>
      <c r="BA30">
        <v>1</v>
      </c>
      <c r="BB30">
        <v>1</v>
      </c>
      <c r="BC30" t="s">
        <v>65</v>
      </c>
      <c r="BD30">
        <v>3</v>
      </c>
      <c r="BE30">
        <v>23726.210439999999</v>
      </c>
      <c r="BF30">
        <v>0</v>
      </c>
      <c r="BG30">
        <v>1</v>
      </c>
    </row>
    <row r="31" spans="1:59" hidden="1" x14ac:dyDescent="0.2">
      <c r="A31" t="s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205899.94690000001</v>
      </c>
      <c r="P31">
        <v>-1</v>
      </c>
      <c r="Q31">
        <v>-1</v>
      </c>
      <c r="R31">
        <v>0</v>
      </c>
      <c r="S31">
        <v>0</v>
      </c>
      <c r="T31">
        <v>0</v>
      </c>
      <c r="U31">
        <v>57918.29494</v>
      </c>
      <c r="V31">
        <v>0</v>
      </c>
      <c r="W31">
        <v>0</v>
      </c>
      <c r="X31">
        <v>34568.125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60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110</v>
      </c>
      <c r="AX31">
        <v>0.8</v>
      </c>
      <c r="AY31">
        <v>0</v>
      </c>
      <c r="AZ31">
        <v>0</v>
      </c>
      <c r="BA31">
        <v>1</v>
      </c>
      <c r="BB31">
        <v>1</v>
      </c>
      <c r="BC31" t="s">
        <v>65</v>
      </c>
      <c r="BD31">
        <v>1</v>
      </c>
      <c r="BE31">
        <v>7504.7754889999997</v>
      </c>
      <c r="BF31">
        <v>0</v>
      </c>
      <c r="BG31">
        <v>1</v>
      </c>
    </row>
    <row r="32" spans="1:59" hidden="1" x14ac:dyDescent="0.2">
      <c r="A32" t="s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218644.04810000001</v>
      </c>
      <c r="P32">
        <v>-1</v>
      </c>
      <c r="Q32">
        <v>-1</v>
      </c>
      <c r="R32">
        <v>0</v>
      </c>
      <c r="S32">
        <v>0</v>
      </c>
      <c r="T32">
        <v>0</v>
      </c>
      <c r="U32">
        <v>57918.29494</v>
      </c>
      <c r="V32">
        <v>0</v>
      </c>
      <c r="W32">
        <v>0</v>
      </c>
      <c r="X32">
        <v>34568.125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60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110</v>
      </c>
      <c r="AX32">
        <v>0.8</v>
      </c>
      <c r="AY32">
        <v>0</v>
      </c>
      <c r="AZ32">
        <v>0</v>
      </c>
      <c r="BA32">
        <v>1</v>
      </c>
      <c r="BB32">
        <v>1</v>
      </c>
      <c r="BC32" t="s">
        <v>65</v>
      </c>
      <c r="BD32">
        <v>2</v>
      </c>
      <c r="BE32">
        <v>8765.2262790000004</v>
      </c>
      <c r="BF32">
        <v>0</v>
      </c>
      <c r="BG32">
        <v>1</v>
      </c>
    </row>
    <row r="33" spans="1:59" hidden="1" x14ac:dyDescent="0.2">
      <c r="A33" t="s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81916.106299999999</v>
      </c>
      <c r="P33">
        <v>-1</v>
      </c>
      <c r="Q33">
        <v>-1</v>
      </c>
      <c r="R33">
        <v>0</v>
      </c>
      <c r="S33">
        <v>0</v>
      </c>
      <c r="T33">
        <v>0</v>
      </c>
      <c r="U33">
        <v>57918.29494</v>
      </c>
      <c r="V33">
        <v>0</v>
      </c>
      <c r="W33">
        <v>0</v>
      </c>
      <c r="X33">
        <v>34568.125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60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110</v>
      </c>
      <c r="AX33">
        <v>0.8</v>
      </c>
      <c r="AY33">
        <v>0</v>
      </c>
      <c r="AZ33">
        <v>0</v>
      </c>
      <c r="BA33">
        <v>1</v>
      </c>
      <c r="BB33">
        <v>1</v>
      </c>
      <c r="BC33" t="s">
        <v>65</v>
      </c>
      <c r="BD33">
        <v>3</v>
      </c>
      <c r="BE33">
        <v>14198.17179</v>
      </c>
      <c r="BF33">
        <v>0</v>
      </c>
      <c r="BG33">
        <v>1</v>
      </c>
    </row>
    <row r="34" spans="1:59" hidden="1" x14ac:dyDescent="0.2">
      <c r="A34" t="s">
        <v>113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-1</v>
      </c>
      <c r="P34">
        <v>-1</v>
      </c>
      <c r="Q34">
        <v>-1</v>
      </c>
      <c r="R34">
        <v>0</v>
      </c>
      <c r="S34">
        <v>0</v>
      </c>
      <c r="T34">
        <v>0</v>
      </c>
      <c r="U34">
        <v>156233.43599999999</v>
      </c>
      <c r="V34">
        <v>0</v>
      </c>
      <c r="W34">
        <v>0</v>
      </c>
      <c r="X34">
        <v>65100</v>
      </c>
      <c r="Y34">
        <v>0</v>
      </c>
      <c r="Z34">
        <v>0</v>
      </c>
      <c r="AA34">
        <v>5.73</v>
      </c>
      <c r="AB34">
        <v>0</v>
      </c>
      <c r="AC34">
        <v>7.1589999999999998</v>
      </c>
      <c r="AD34" t="s">
        <v>93</v>
      </c>
      <c r="AE34">
        <v>377</v>
      </c>
      <c r="AF34">
        <v>97</v>
      </c>
      <c r="AG34">
        <v>0.2</v>
      </c>
      <c r="AH34">
        <v>4</v>
      </c>
      <c r="AI34">
        <v>4</v>
      </c>
      <c r="AJ34">
        <v>0.64</v>
      </c>
      <c r="AK34">
        <v>0.64</v>
      </c>
      <c r="AL34">
        <v>1</v>
      </c>
      <c r="AM34">
        <v>0.5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0.10666666700000001</v>
      </c>
      <c r="AT34">
        <v>0.21333333300000001</v>
      </c>
      <c r="AU34">
        <v>0</v>
      </c>
      <c r="AV34">
        <v>0</v>
      </c>
      <c r="AW34" t="s">
        <v>94</v>
      </c>
      <c r="AX34">
        <v>0</v>
      </c>
      <c r="AY34">
        <v>0.93</v>
      </c>
      <c r="AZ34">
        <v>0</v>
      </c>
      <c r="BA34">
        <v>0</v>
      </c>
      <c r="BB34">
        <v>0</v>
      </c>
      <c r="BC34" t="s">
        <v>85</v>
      </c>
      <c r="BD34">
        <v>0</v>
      </c>
      <c r="BE34">
        <v>0</v>
      </c>
      <c r="BF34">
        <v>0.9</v>
      </c>
      <c r="BG34">
        <v>1</v>
      </c>
    </row>
    <row r="35" spans="1:59" hidden="1" x14ac:dyDescent="0.2">
      <c r="A35" t="s">
        <v>114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-1</v>
      </c>
      <c r="P35">
        <v>-1</v>
      </c>
      <c r="Q35">
        <v>-1</v>
      </c>
      <c r="R35">
        <v>0</v>
      </c>
      <c r="S35">
        <v>0</v>
      </c>
      <c r="T35">
        <v>0</v>
      </c>
      <c r="U35">
        <v>77420.771129999994</v>
      </c>
      <c r="V35">
        <v>0</v>
      </c>
      <c r="W35">
        <v>0</v>
      </c>
      <c r="X35">
        <v>27300</v>
      </c>
      <c r="Y35">
        <v>0</v>
      </c>
      <c r="Z35">
        <v>0</v>
      </c>
      <c r="AA35">
        <v>1.74</v>
      </c>
      <c r="AB35">
        <v>0</v>
      </c>
      <c r="AC35">
        <v>6.3630000000000004</v>
      </c>
      <c r="AD35" t="s">
        <v>67</v>
      </c>
      <c r="AE35">
        <v>573</v>
      </c>
      <c r="AF35">
        <v>61</v>
      </c>
      <c r="AG35">
        <v>0.2</v>
      </c>
      <c r="AH35">
        <v>4</v>
      </c>
      <c r="AI35">
        <v>4</v>
      </c>
      <c r="AJ35">
        <v>1</v>
      </c>
      <c r="AK35">
        <v>1</v>
      </c>
      <c r="AL35">
        <v>1</v>
      </c>
      <c r="AM35">
        <v>0.3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0.10666666700000001</v>
      </c>
      <c r="AT35">
        <v>0.21333333300000001</v>
      </c>
      <c r="AU35">
        <v>0</v>
      </c>
      <c r="AV35">
        <v>0</v>
      </c>
      <c r="AW35" t="s">
        <v>96</v>
      </c>
      <c r="AX35">
        <v>0</v>
      </c>
      <c r="AY35">
        <v>0.93</v>
      </c>
      <c r="AZ35">
        <v>0</v>
      </c>
      <c r="BA35">
        <v>0</v>
      </c>
      <c r="BB35">
        <v>0</v>
      </c>
      <c r="BC35" t="s">
        <v>85</v>
      </c>
      <c r="BD35">
        <v>0</v>
      </c>
      <c r="BE35">
        <v>0</v>
      </c>
      <c r="BF35">
        <v>0</v>
      </c>
      <c r="BG35">
        <v>1</v>
      </c>
    </row>
    <row r="36" spans="1:59" hidden="1" x14ac:dyDescent="0.2">
      <c r="A36" t="s">
        <v>115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-1</v>
      </c>
      <c r="P36">
        <v>-1</v>
      </c>
      <c r="Q36">
        <v>-1</v>
      </c>
      <c r="R36">
        <v>0</v>
      </c>
      <c r="S36">
        <v>0</v>
      </c>
      <c r="T36">
        <v>0</v>
      </c>
      <c r="U36">
        <v>64024.307009999997</v>
      </c>
      <c r="V36">
        <v>0</v>
      </c>
      <c r="W36">
        <v>0</v>
      </c>
      <c r="X36">
        <v>20900</v>
      </c>
      <c r="Y36">
        <v>0</v>
      </c>
      <c r="Z36">
        <v>0</v>
      </c>
      <c r="AA36">
        <v>4.9400000000000004</v>
      </c>
      <c r="AB36">
        <v>0</v>
      </c>
      <c r="AC36">
        <v>9.7170000000000005</v>
      </c>
      <c r="AD36" t="s">
        <v>67</v>
      </c>
      <c r="AE36">
        <v>237</v>
      </c>
      <c r="AF36">
        <v>140</v>
      </c>
      <c r="AG36">
        <v>0.19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0.25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0.63</v>
      </c>
      <c r="AT36">
        <v>1.26</v>
      </c>
      <c r="AU36">
        <v>0</v>
      </c>
      <c r="AV36">
        <v>0</v>
      </c>
      <c r="AW36" t="s">
        <v>98</v>
      </c>
      <c r="AX36">
        <v>0</v>
      </c>
      <c r="AY36">
        <v>0.93</v>
      </c>
      <c r="AZ36">
        <v>0</v>
      </c>
      <c r="BA36">
        <v>0</v>
      </c>
      <c r="BB36">
        <v>0</v>
      </c>
      <c r="BC36" t="s">
        <v>85</v>
      </c>
      <c r="BD36">
        <v>0</v>
      </c>
      <c r="BE36">
        <v>0</v>
      </c>
      <c r="BF36">
        <v>0</v>
      </c>
      <c r="BG36">
        <v>1</v>
      </c>
    </row>
    <row r="37" spans="1:59" hidden="1" x14ac:dyDescent="0.2">
      <c r="A37" t="s">
        <v>116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-1</v>
      </c>
      <c r="P37">
        <v>-1</v>
      </c>
      <c r="Q37">
        <v>-1</v>
      </c>
      <c r="R37">
        <v>0</v>
      </c>
      <c r="S37">
        <v>0</v>
      </c>
      <c r="T37">
        <v>0</v>
      </c>
      <c r="U37">
        <v>17257.913390000002</v>
      </c>
      <c r="V37">
        <v>10515.670109999999</v>
      </c>
      <c r="W37">
        <v>0</v>
      </c>
      <c r="X37">
        <v>4633.55</v>
      </c>
      <c r="Y37">
        <v>2823.34</v>
      </c>
      <c r="Z37">
        <v>0</v>
      </c>
      <c r="AA37">
        <v>0</v>
      </c>
      <c r="AB37">
        <v>0.15</v>
      </c>
      <c r="AC37">
        <v>0</v>
      </c>
      <c r="AD37" t="s">
        <v>60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0.92</v>
      </c>
      <c r="AP37">
        <v>0.92</v>
      </c>
      <c r="AQ37">
        <v>1</v>
      </c>
      <c r="AR37">
        <v>10</v>
      </c>
      <c r="AS37">
        <v>0</v>
      </c>
      <c r="AT37">
        <v>0</v>
      </c>
      <c r="AU37">
        <v>0</v>
      </c>
      <c r="AV37">
        <v>0</v>
      </c>
      <c r="AW37" t="s">
        <v>100</v>
      </c>
      <c r="AX37">
        <v>0</v>
      </c>
      <c r="AY37">
        <v>0.95</v>
      </c>
      <c r="AZ37">
        <v>0</v>
      </c>
      <c r="BA37">
        <v>0</v>
      </c>
      <c r="BB37">
        <v>0</v>
      </c>
      <c r="BC37" t="s">
        <v>85</v>
      </c>
      <c r="BD37">
        <v>0</v>
      </c>
      <c r="BE37">
        <v>0</v>
      </c>
      <c r="BF37">
        <v>0</v>
      </c>
      <c r="BG37">
        <v>0</v>
      </c>
    </row>
    <row r="38" spans="1:59" hidden="1" x14ac:dyDescent="0.2">
      <c r="A38" t="s">
        <v>117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-1</v>
      </c>
      <c r="R38">
        <v>0</v>
      </c>
      <c r="S38">
        <v>0</v>
      </c>
      <c r="T38">
        <v>0</v>
      </c>
      <c r="U38">
        <v>315589.17379999999</v>
      </c>
      <c r="V38">
        <v>0</v>
      </c>
      <c r="W38">
        <v>0</v>
      </c>
      <c r="X38">
        <v>144972.33199999999</v>
      </c>
      <c r="Y38">
        <v>0</v>
      </c>
      <c r="Z38">
        <v>0</v>
      </c>
      <c r="AA38">
        <v>2.351778656</v>
      </c>
      <c r="AB38">
        <v>0</v>
      </c>
      <c r="AC38">
        <v>10.455</v>
      </c>
      <c r="AD38" t="s">
        <v>76</v>
      </c>
      <c r="AE38">
        <v>1000</v>
      </c>
      <c r="AF38">
        <v>1000</v>
      </c>
      <c r="AG38">
        <v>0</v>
      </c>
      <c r="AH38">
        <v>24</v>
      </c>
      <c r="AI38">
        <v>24</v>
      </c>
      <c r="AJ38">
        <v>0.25</v>
      </c>
      <c r="AK38">
        <v>0.25</v>
      </c>
      <c r="AL38">
        <v>1</v>
      </c>
      <c r="AM38">
        <v>0.3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4.1666666999999998E-2</v>
      </c>
      <c r="AT38">
        <v>8.3333332999999996E-2</v>
      </c>
      <c r="AU38">
        <v>0</v>
      </c>
      <c r="AV38">
        <v>0</v>
      </c>
      <c r="AW38" t="s">
        <v>102</v>
      </c>
      <c r="AX38">
        <v>0</v>
      </c>
      <c r="AY38">
        <v>0.93</v>
      </c>
      <c r="AZ38">
        <v>0</v>
      </c>
      <c r="BA38">
        <v>0</v>
      </c>
      <c r="BB38">
        <v>1</v>
      </c>
      <c r="BC38" t="s">
        <v>85</v>
      </c>
      <c r="BD38">
        <v>0</v>
      </c>
      <c r="BE38">
        <v>0</v>
      </c>
      <c r="BF38">
        <v>0</v>
      </c>
      <c r="BG38">
        <v>1</v>
      </c>
    </row>
    <row r="39" spans="1:59" hidden="1" x14ac:dyDescent="0.2">
      <c r="A39" t="s">
        <v>118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2367420.9219999998</v>
      </c>
      <c r="P39">
        <v>-1</v>
      </c>
      <c r="Q39">
        <v>-1</v>
      </c>
      <c r="R39">
        <v>0</v>
      </c>
      <c r="S39">
        <v>0</v>
      </c>
      <c r="T39">
        <v>0</v>
      </c>
      <c r="U39">
        <v>35360.530579999999</v>
      </c>
      <c r="V39">
        <v>0</v>
      </c>
      <c r="W39">
        <v>0</v>
      </c>
      <c r="X39">
        <v>15390.486150000001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60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106</v>
      </c>
      <c r="AX39">
        <v>0</v>
      </c>
      <c r="AY39">
        <v>0.8</v>
      </c>
      <c r="AZ39">
        <v>0</v>
      </c>
      <c r="BA39">
        <v>1</v>
      </c>
      <c r="BB39">
        <v>1</v>
      </c>
      <c r="BC39" t="s">
        <v>85</v>
      </c>
      <c r="BD39">
        <v>1</v>
      </c>
      <c r="BE39">
        <v>7554.1760759999997</v>
      </c>
      <c r="BF39">
        <v>0</v>
      </c>
      <c r="BG39">
        <v>1</v>
      </c>
    </row>
    <row r="40" spans="1:59" hidden="1" x14ac:dyDescent="0.2">
      <c r="A40" t="s">
        <v>119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2040755.6429999999</v>
      </c>
      <c r="P40">
        <v>-1</v>
      </c>
      <c r="Q40">
        <v>-1</v>
      </c>
      <c r="R40">
        <v>0</v>
      </c>
      <c r="S40">
        <v>0</v>
      </c>
      <c r="T40">
        <v>0</v>
      </c>
      <c r="U40">
        <v>35360.530579999999</v>
      </c>
      <c r="V40">
        <v>0</v>
      </c>
      <c r="W40">
        <v>0</v>
      </c>
      <c r="X40">
        <v>15390.486150000001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60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106</v>
      </c>
      <c r="AX40">
        <v>0</v>
      </c>
      <c r="AY40">
        <v>0.8</v>
      </c>
      <c r="AZ40">
        <v>0</v>
      </c>
      <c r="BA40">
        <v>1</v>
      </c>
      <c r="BB40">
        <v>1</v>
      </c>
      <c r="BC40" t="s">
        <v>85</v>
      </c>
      <c r="BD40">
        <v>2</v>
      </c>
      <c r="BE40">
        <v>16007.820030000001</v>
      </c>
      <c r="BF40">
        <v>0</v>
      </c>
      <c r="BG40">
        <v>1</v>
      </c>
    </row>
    <row r="41" spans="1:59" hidden="1" x14ac:dyDescent="0.2">
      <c r="A41" t="s">
        <v>120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229446.51259999999</v>
      </c>
      <c r="P41">
        <v>-1</v>
      </c>
      <c r="Q41">
        <v>-1</v>
      </c>
      <c r="R41">
        <v>0</v>
      </c>
      <c r="S41">
        <v>0</v>
      </c>
      <c r="T41">
        <v>0</v>
      </c>
      <c r="U41">
        <v>57918.29494</v>
      </c>
      <c r="V41">
        <v>0</v>
      </c>
      <c r="W41">
        <v>0</v>
      </c>
      <c r="X41">
        <v>34568.125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60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110</v>
      </c>
      <c r="AX41">
        <v>0</v>
      </c>
      <c r="AY41">
        <v>0.8</v>
      </c>
      <c r="AZ41">
        <v>0</v>
      </c>
      <c r="BA41">
        <v>1</v>
      </c>
      <c r="BB41">
        <v>1</v>
      </c>
      <c r="BC41" t="s">
        <v>85</v>
      </c>
      <c r="BD41">
        <v>1</v>
      </c>
      <c r="BE41">
        <v>10793.36736</v>
      </c>
      <c r="BF41">
        <v>0</v>
      </c>
      <c r="BG41">
        <v>1</v>
      </c>
    </row>
    <row r="42" spans="1:59" hidden="1" x14ac:dyDescent="0.2">
      <c r="A42" t="s">
        <v>121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-1</v>
      </c>
      <c r="P42">
        <v>-1</v>
      </c>
      <c r="Q42">
        <v>-1</v>
      </c>
      <c r="R42">
        <v>0</v>
      </c>
      <c r="S42">
        <v>0</v>
      </c>
      <c r="T42">
        <v>0</v>
      </c>
      <c r="U42">
        <v>156233.43599999999</v>
      </c>
      <c r="V42">
        <v>0</v>
      </c>
      <c r="W42">
        <v>0</v>
      </c>
      <c r="X42">
        <v>65100</v>
      </c>
      <c r="Y42">
        <v>0</v>
      </c>
      <c r="Z42">
        <v>0</v>
      </c>
      <c r="AA42">
        <v>5.73</v>
      </c>
      <c r="AB42">
        <v>0</v>
      </c>
      <c r="AC42">
        <v>7.1589999999999998</v>
      </c>
      <c r="AD42" t="s">
        <v>93</v>
      </c>
      <c r="AE42">
        <v>377</v>
      </c>
      <c r="AF42">
        <v>97</v>
      </c>
      <c r="AG42">
        <v>0.2</v>
      </c>
      <c r="AH42">
        <v>4</v>
      </c>
      <c r="AI42">
        <v>4</v>
      </c>
      <c r="AJ42">
        <v>0.64</v>
      </c>
      <c r="AK42">
        <v>0.64</v>
      </c>
      <c r="AL42">
        <v>1</v>
      </c>
      <c r="AM42">
        <v>0.5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0.10666666700000001</v>
      </c>
      <c r="AT42">
        <v>0.21333333300000001</v>
      </c>
      <c r="AU42">
        <v>0</v>
      </c>
      <c r="AV42">
        <v>0</v>
      </c>
      <c r="AW42" t="s">
        <v>94</v>
      </c>
      <c r="AX42">
        <v>0</v>
      </c>
      <c r="AY42">
        <v>0</v>
      </c>
      <c r="AZ42">
        <v>0.93</v>
      </c>
      <c r="BA42">
        <v>0</v>
      </c>
      <c r="BB42">
        <v>0</v>
      </c>
      <c r="BC42" t="s">
        <v>62</v>
      </c>
      <c r="BD42">
        <v>0</v>
      </c>
      <c r="BE42">
        <v>0</v>
      </c>
      <c r="BF42">
        <v>0.9</v>
      </c>
      <c r="BG42">
        <v>1</v>
      </c>
    </row>
    <row r="43" spans="1:59" hidden="1" x14ac:dyDescent="0.2">
      <c r="A43" t="s">
        <v>122</v>
      </c>
      <c r="B43">
        <v>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-1</v>
      </c>
      <c r="P43">
        <v>-1</v>
      </c>
      <c r="Q43">
        <v>-1</v>
      </c>
      <c r="R43">
        <v>0</v>
      </c>
      <c r="S43">
        <v>0</v>
      </c>
      <c r="T43">
        <v>0</v>
      </c>
      <c r="U43">
        <v>77420.771129999994</v>
      </c>
      <c r="V43">
        <v>0</v>
      </c>
      <c r="W43">
        <v>0</v>
      </c>
      <c r="X43">
        <v>27300</v>
      </c>
      <c r="Y43">
        <v>0</v>
      </c>
      <c r="Z43">
        <v>0</v>
      </c>
      <c r="AA43">
        <v>1.74</v>
      </c>
      <c r="AB43">
        <v>0</v>
      </c>
      <c r="AC43">
        <v>6.3630000000000004</v>
      </c>
      <c r="AD43" t="s">
        <v>67</v>
      </c>
      <c r="AE43">
        <v>573</v>
      </c>
      <c r="AF43">
        <v>61</v>
      </c>
      <c r="AG43">
        <v>0.2</v>
      </c>
      <c r="AH43">
        <v>4</v>
      </c>
      <c r="AI43">
        <v>4</v>
      </c>
      <c r="AJ43">
        <v>1</v>
      </c>
      <c r="AK43">
        <v>1</v>
      </c>
      <c r="AL43">
        <v>1</v>
      </c>
      <c r="AM43">
        <v>0.3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0.10666666700000001</v>
      </c>
      <c r="AT43">
        <v>0.21333333300000001</v>
      </c>
      <c r="AU43">
        <v>0</v>
      </c>
      <c r="AV43">
        <v>0</v>
      </c>
      <c r="AW43" t="s">
        <v>96</v>
      </c>
      <c r="AX43">
        <v>0</v>
      </c>
      <c r="AY43">
        <v>0</v>
      </c>
      <c r="AZ43">
        <v>0.93</v>
      </c>
      <c r="BA43">
        <v>0</v>
      </c>
      <c r="BB43">
        <v>0</v>
      </c>
      <c r="BC43" t="s">
        <v>62</v>
      </c>
      <c r="BD43">
        <v>0</v>
      </c>
      <c r="BE43">
        <v>0</v>
      </c>
      <c r="BF43">
        <v>0</v>
      </c>
      <c r="BG43">
        <v>1</v>
      </c>
    </row>
    <row r="44" spans="1:59" hidden="1" x14ac:dyDescent="0.2">
      <c r="A44" t="s">
        <v>123</v>
      </c>
      <c r="B44">
        <v>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-1</v>
      </c>
      <c r="P44">
        <v>-1</v>
      </c>
      <c r="Q44">
        <v>-1</v>
      </c>
      <c r="R44">
        <v>0</v>
      </c>
      <c r="S44">
        <v>0</v>
      </c>
      <c r="T44">
        <v>0</v>
      </c>
      <c r="U44">
        <v>64024.307009999997</v>
      </c>
      <c r="V44">
        <v>0</v>
      </c>
      <c r="W44">
        <v>0</v>
      </c>
      <c r="X44">
        <v>20900</v>
      </c>
      <c r="Y44">
        <v>0</v>
      </c>
      <c r="Z44">
        <v>0</v>
      </c>
      <c r="AA44">
        <v>4.9400000000000004</v>
      </c>
      <c r="AB44">
        <v>0</v>
      </c>
      <c r="AC44">
        <v>9.7170000000000005</v>
      </c>
      <c r="AD44" t="s">
        <v>67</v>
      </c>
      <c r="AE44">
        <v>237</v>
      </c>
      <c r="AF44">
        <v>140</v>
      </c>
      <c r="AG44">
        <v>0.19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0.25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0.63</v>
      </c>
      <c r="AT44">
        <v>1.26</v>
      </c>
      <c r="AU44">
        <v>0</v>
      </c>
      <c r="AV44">
        <v>0</v>
      </c>
      <c r="AW44" t="s">
        <v>98</v>
      </c>
      <c r="AX44">
        <v>0</v>
      </c>
      <c r="AY44">
        <v>0</v>
      </c>
      <c r="AZ44">
        <v>0.93</v>
      </c>
      <c r="BA44">
        <v>0</v>
      </c>
      <c r="BB44">
        <v>0</v>
      </c>
      <c r="BC44" t="s">
        <v>62</v>
      </c>
      <c r="BD44">
        <v>0</v>
      </c>
      <c r="BE44">
        <v>0</v>
      </c>
      <c r="BF44">
        <v>0</v>
      </c>
      <c r="BG44">
        <v>1</v>
      </c>
    </row>
    <row r="45" spans="1:59" hidden="1" x14ac:dyDescent="0.2">
      <c r="A45" t="s">
        <v>124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0</v>
      </c>
      <c r="S45">
        <v>0</v>
      </c>
      <c r="T45">
        <v>0</v>
      </c>
      <c r="U45">
        <v>17257.913390000002</v>
      </c>
      <c r="V45">
        <v>10515.670109999999</v>
      </c>
      <c r="W45">
        <v>0</v>
      </c>
      <c r="X45">
        <v>4633.55</v>
      </c>
      <c r="Y45">
        <v>2823.34</v>
      </c>
      <c r="Z45">
        <v>0</v>
      </c>
      <c r="AA45">
        <v>0</v>
      </c>
      <c r="AB45">
        <v>0.15</v>
      </c>
      <c r="AC45">
        <v>0</v>
      </c>
      <c r="AD45" t="s">
        <v>60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0.92</v>
      </c>
      <c r="AP45">
        <v>0.92</v>
      </c>
      <c r="AQ45">
        <v>1</v>
      </c>
      <c r="AR45">
        <v>10</v>
      </c>
      <c r="AS45">
        <v>0</v>
      </c>
      <c r="AT45">
        <v>0</v>
      </c>
      <c r="AU45">
        <v>0</v>
      </c>
      <c r="AV45">
        <v>0</v>
      </c>
      <c r="AW45" t="s">
        <v>100</v>
      </c>
      <c r="AX45">
        <v>0</v>
      </c>
      <c r="AY45">
        <v>0</v>
      </c>
      <c r="AZ45">
        <v>0.95</v>
      </c>
      <c r="BA45">
        <v>0</v>
      </c>
      <c r="BB45">
        <v>0</v>
      </c>
      <c r="BC45" t="s">
        <v>62</v>
      </c>
      <c r="BD45">
        <v>0</v>
      </c>
      <c r="BE45">
        <v>0</v>
      </c>
      <c r="BF45">
        <v>0</v>
      </c>
      <c r="BG45">
        <v>0</v>
      </c>
    </row>
    <row r="46" spans="1:59" hidden="1" x14ac:dyDescent="0.2">
      <c r="A46" t="s">
        <v>125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-1</v>
      </c>
      <c r="P46">
        <v>-1</v>
      </c>
      <c r="Q46">
        <v>-1</v>
      </c>
      <c r="R46">
        <v>0</v>
      </c>
      <c r="S46">
        <v>0</v>
      </c>
      <c r="T46">
        <v>0</v>
      </c>
      <c r="U46">
        <v>315589.17379999999</v>
      </c>
      <c r="V46">
        <v>0</v>
      </c>
      <c r="W46">
        <v>0</v>
      </c>
      <c r="X46">
        <v>144972.33199999999</v>
      </c>
      <c r="Y46">
        <v>0</v>
      </c>
      <c r="Z46">
        <v>0</v>
      </c>
      <c r="AA46">
        <v>2.351778656</v>
      </c>
      <c r="AB46">
        <v>0</v>
      </c>
      <c r="AC46">
        <v>10.455</v>
      </c>
      <c r="AD46" t="s">
        <v>76</v>
      </c>
      <c r="AE46">
        <v>1000</v>
      </c>
      <c r="AF46">
        <v>1000</v>
      </c>
      <c r="AG46">
        <v>0</v>
      </c>
      <c r="AH46">
        <v>24</v>
      </c>
      <c r="AI46">
        <v>24</v>
      </c>
      <c r="AJ46">
        <v>0.25</v>
      </c>
      <c r="AK46">
        <v>0.25</v>
      </c>
      <c r="AL46">
        <v>1</v>
      </c>
      <c r="AM46">
        <v>0.3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4.1666666999999998E-2</v>
      </c>
      <c r="AT46">
        <v>8.3333332999999996E-2</v>
      </c>
      <c r="AU46">
        <v>0</v>
      </c>
      <c r="AV46">
        <v>0</v>
      </c>
      <c r="AW46" t="s">
        <v>102</v>
      </c>
      <c r="AX46">
        <v>0</v>
      </c>
      <c r="AY46">
        <v>0</v>
      </c>
      <c r="AZ46">
        <v>0.93</v>
      </c>
      <c r="BA46">
        <v>0</v>
      </c>
      <c r="BB46">
        <v>1</v>
      </c>
      <c r="BC46" t="s">
        <v>62</v>
      </c>
      <c r="BD46">
        <v>0</v>
      </c>
      <c r="BE46">
        <v>0</v>
      </c>
      <c r="BF46">
        <v>0</v>
      </c>
      <c r="BG46">
        <v>1</v>
      </c>
    </row>
    <row r="47" spans="1:59" hidden="1" x14ac:dyDescent="0.2">
      <c r="A47" t="s">
        <v>126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380534.17920000001</v>
      </c>
      <c r="P47">
        <v>-1</v>
      </c>
      <c r="Q47">
        <v>-1</v>
      </c>
      <c r="R47">
        <v>0</v>
      </c>
      <c r="S47">
        <v>0</v>
      </c>
      <c r="T47">
        <v>0</v>
      </c>
      <c r="U47">
        <v>35360.530579999999</v>
      </c>
      <c r="V47">
        <v>0</v>
      </c>
      <c r="W47">
        <v>0</v>
      </c>
      <c r="X47">
        <v>15390.486150000001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60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106</v>
      </c>
      <c r="AX47">
        <v>0</v>
      </c>
      <c r="AY47">
        <v>0</v>
      </c>
      <c r="AZ47">
        <v>0.8</v>
      </c>
      <c r="BA47">
        <v>1</v>
      </c>
      <c r="BB47">
        <v>1</v>
      </c>
      <c r="BC47" t="s">
        <v>62</v>
      </c>
      <c r="BD47">
        <v>1</v>
      </c>
      <c r="BE47">
        <v>7113.9288889999998</v>
      </c>
      <c r="BF47">
        <v>0</v>
      </c>
      <c r="BG47">
        <v>1</v>
      </c>
    </row>
    <row r="48" spans="1:59" hidden="1" x14ac:dyDescent="0.2">
      <c r="A48" t="s">
        <v>127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286143.61810000002</v>
      </c>
      <c r="P48">
        <v>-1</v>
      </c>
      <c r="Q48">
        <v>-1</v>
      </c>
      <c r="R48">
        <v>0</v>
      </c>
      <c r="S48">
        <v>0</v>
      </c>
      <c r="T48">
        <v>0</v>
      </c>
      <c r="U48">
        <v>35360.530579999999</v>
      </c>
      <c r="V48">
        <v>0</v>
      </c>
      <c r="W48">
        <v>0</v>
      </c>
      <c r="X48">
        <v>15390.486150000001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60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106</v>
      </c>
      <c r="AX48">
        <v>0</v>
      </c>
      <c r="AY48">
        <v>0</v>
      </c>
      <c r="AZ48">
        <v>0.8</v>
      </c>
      <c r="BA48">
        <v>1</v>
      </c>
      <c r="BB48">
        <v>1</v>
      </c>
      <c r="BC48" t="s">
        <v>62</v>
      </c>
      <c r="BD48">
        <v>2</v>
      </c>
      <c r="BE48">
        <v>12444.4175</v>
      </c>
      <c r="BF48">
        <v>0</v>
      </c>
      <c r="BG48">
        <v>1</v>
      </c>
    </row>
    <row r="49" spans="1:59" hidden="1" x14ac:dyDescent="0.2">
      <c r="A49" t="s">
        <v>128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33590.149010000001</v>
      </c>
      <c r="P49">
        <v>-1</v>
      </c>
      <c r="Q49">
        <v>-1</v>
      </c>
      <c r="R49">
        <v>0</v>
      </c>
      <c r="S49">
        <v>0</v>
      </c>
      <c r="T49">
        <v>0</v>
      </c>
      <c r="U49">
        <v>57918.29494</v>
      </c>
      <c r="V49">
        <v>0</v>
      </c>
      <c r="W49">
        <v>0</v>
      </c>
      <c r="X49">
        <v>34568.125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60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110</v>
      </c>
      <c r="AX49">
        <v>0</v>
      </c>
      <c r="AY49">
        <v>0</v>
      </c>
      <c r="AZ49">
        <v>0.8</v>
      </c>
      <c r="BA49">
        <v>1</v>
      </c>
      <c r="BB49">
        <v>1</v>
      </c>
      <c r="BC49" t="s">
        <v>62</v>
      </c>
      <c r="BD49">
        <v>1</v>
      </c>
      <c r="BE49">
        <v>9062.7278439999991</v>
      </c>
      <c r="BF49">
        <v>0</v>
      </c>
      <c r="BG49">
        <v>1</v>
      </c>
    </row>
    <row r="51" spans="1:59" x14ac:dyDescent="0.2">
      <c r="A51" t="s">
        <v>0</v>
      </c>
      <c r="B51" t="s">
        <v>1</v>
      </c>
      <c r="C51" t="s">
        <v>129</v>
      </c>
    </row>
    <row r="52" spans="1:59" x14ac:dyDescent="0.2">
      <c r="A52" t="s">
        <v>131</v>
      </c>
      <c r="B52">
        <v>1</v>
      </c>
      <c r="C52">
        <f>L3</f>
        <v>483.9</v>
      </c>
    </row>
    <row r="53" spans="1:59" x14ac:dyDescent="0.2">
      <c r="A53" t="s">
        <v>130</v>
      </c>
      <c r="B53">
        <v>1</v>
      </c>
      <c r="C53">
        <f>L12</f>
        <v>2812.8</v>
      </c>
    </row>
    <row r="54" spans="1:59" x14ac:dyDescent="0.2">
      <c r="A54" t="s">
        <v>132</v>
      </c>
      <c r="B54">
        <v>1</v>
      </c>
      <c r="C54">
        <f>L14</f>
        <v>6563.28</v>
      </c>
    </row>
    <row r="55" spans="1:59" x14ac:dyDescent="0.2">
      <c r="A55" t="s">
        <v>133</v>
      </c>
      <c r="B55">
        <v>1</v>
      </c>
      <c r="C55">
        <f>SUM(L4:L7)</f>
        <v>34677.723000000005</v>
      </c>
    </row>
    <row r="56" spans="1:59" x14ac:dyDescent="0.2">
      <c r="A56" t="s">
        <v>134</v>
      </c>
      <c r="B56">
        <v>1</v>
      </c>
      <c r="C56">
        <f>SUM(L8:L9)</f>
        <v>4549.1959999999999</v>
      </c>
    </row>
    <row r="57" spans="1:59" x14ac:dyDescent="0.2">
      <c r="A57" t="s">
        <v>135</v>
      </c>
      <c r="B57">
        <v>1</v>
      </c>
      <c r="C57">
        <f>SUM(L10:L11)</f>
        <v>5120</v>
      </c>
    </row>
    <row r="58" spans="1:59" x14ac:dyDescent="0.2">
      <c r="A58" t="s">
        <v>131</v>
      </c>
      <c r="B58">
        <f>B52+1</f>
        <v>2</v>
      </c>
      <c r="C58">
        <f>L13</f>
        <v>9.5519999999999996</v>
      </c>
    </row>
    <row r="59" spans="1:59" x14ac:dyDescent="0.2">
      <c r="A59" t="s">
        <v>130</v>
      </c>
      <c r="B59">
        <f t="shared" ref="B59:B69" si="0">B53+1</f>
        <v>2</v>
      </c>
      <c r="C59">
        <f>L20</f>
        <v>4276.2020000000002</v>
      </c>
    </row>
    <row r="60" spans="1:59" x14ac:dyDescent="0.2">
      <c r="A60" t="s">
        <v>132</v>
      </c>
      <c r="B60">
        <f t="shared" si="0"/>
        <v>2</v>
      </c>
      <c r="C60">
        <f>L21</f>
        <v>7375.7780000000002</v>
      </c>
    </row>
    <row r="61" spans="1:59" x14ac:dyDescent="0.2">
      <c r="A61" t="s">
        <v>133</v>
      </c>
      <c r="B61">
        <f t="shared" si="0"/>
        <v>2</v>
      </c>
      <c r="C61">
        <f>SUM(L15:L18)</f>
        <v>3303.1979999999999</v>
      </c>
    </row>
    <row r="62" spans="1:59" x14ac:dyDescent="0.2">
      <c r="A62" t="s">
        <v>134</v>
      </c>
      <c r="B62">
        <f t="shared" si="0"/>
        <v>2</v>
      </c>
      <c r="C62">
        <f>L19</f>
        <v>336</v>
      </c>
    </row>
    <row r="63" spans="1:59" x14ac:dyDescent="0.2">
      <c r="A63" t="s">
        <v>135</v>
      </c>
      <c r="B63">
        <f t="shared" si="0"/>
        <v>2</v>
      </c>
      <c r="C63">
        <v>0</v>
      </c>
    </row>
    <row r="64" spans="1:59" x14ac:dyDescent="0.2">
      <c r="A64" t="s">
        <v>131</v>
      </c>
      <c r="B64">
        <f t="shared" si="0"/>
        <v>3</v>
      </c>
      <c r="C64">
        <v>0</v>
      </c>
    </row>
    <row r="65" spans="1:3" x14ac:dyDescent="0.2">
      <c r="A65" t="s">
        <v>130</v>
      </c>
      <c r="B65">
        <f t="shared" si="0"/>
        <v>3</v>
      </c>
      <c r="C65">
        <f>L2</f>
        <v>588</v>
      </c>
    </row>
    <row r="66" spans="1:3" x14ac:dyDescent="0.2">
      <c r="A66" t="s">
        <v>132</v>
      </c>
      <c r="B66">
        <f t="shared" si="0"/>
        <v>3</v>
      </c>
      <c r="C66">
        <v>0</v>
      </c>
    </row>
    <row r="67" spans="1:3" x14ac:dyDescent="0.2">
      <c r="A67" t="s">
        <v>133</v>
      </c>
      <c r="B67">
        <f t="shared" si="0"/>
        <v>3</v>
      </c>
      <c r="C67">
        <v>0</v>
      </c>
    </row>
    <row r="68" spans="1:3" x14ac:dyDescent="0.2">
      <c r="A68" t="s">
        <v>134</v>
      </c>
      <c r="B68">
        <f t="shared" si="0"/>
        <v>3</v>
      </c>
      <c r="C68">
        <v>0</v>
      </c>
    </row>
    <row r="69" spans="1:3" x14ac:dyDescent="0.2">
      <c r="A69" t="s">
        <v>135</v>
      </c>
      <c r="B69">
        <f t="shared" si="0"/>
        <v>3</v>
      </c>
      <c r="C69">
        <v>0</v>
      </c>
    </row>
  </sheetData>
  <autoFilter ref="A1:BG49">
    <filterColumn colId="11">
      <customFilters>
        <customFilter operator="greaterThan" val="0"/>
      </customFilters>
    </filterColumn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24"/>
  <sheetViews>
    <sheetView topLeftCell="A13" zoomScale="85" workbookViewId="0">
      <selection activeCell="C31" sqref="C31"/>
    </sheetView>
  </sheetViews>
  <sheetFormatPr baseColWidth="10" defaultRowHeight="16" x14ac:dyDescent="0.2"/>
  <cols>
    <col min="1" max="1" width="11" bestFit="1" customWidth="1"/>
    <col min="2" max="3" width="24" bestFit="1" customWidth="1"/>
    <col min="4" max="4" width="38" bestFit="1" customWidth="1"/>
    <col min="5" max="13" width="11" bestFit="1" customWidth="1"/>
    <col min="14" max="14" width="12.33203125" bestFit="1" customWidth="1"/>
    <col min="15" max="16" width="11" bestFit="1" customWidth="1"/>
  </cols>
  <sheetData>
    <row r="2" spans="1:55" x14ac:dyDescent="0.2">
      <c r="B2" t="str">
        <f>H2</f>
        <v>Onshore Wind Turbine</v>
      </c>
      <c r="C2" t="s">
        <v>64</v>
      </c>
      <c r="D2" t="s">
        <v>83</v>
      </c>
      <c r="E2" t="s">
        <v>68</v>
      </c>
      <c r="F2" t="s">
        <v>73</v>
      </c>
      <c r="H2" t="s">
        <v>61</v>
      </c>
      <c r="I2" t="s">
        <v>64</v>
      </c>
      <c r="J2" t="s">
        <v>68</v>
      </c>
      <c r="K2" t="s">
        <v>68</v>
      </c>
      <c r="L2" t="s">
        <v>68</v>
      </c>
      <c r="M2" t="s">
        <v>68</v>
      </c>
      <c r="N2" t="s">
        <v>73</v>
      </c>
      <c r="O2" t="s">
        <v>73</v>
      </c>
      <c r="P2" t="s">
        <v>77</v>
      </c>
      <c r="Q2" t="s">
        <v>77</v>
      </c>
      <c r="R2" t="s">
        <v>61</v>
      </c>
      <c r="S2" t="s">
        <v>81</v>
      </c>
      <c r="T2" t="s">
        <v>83</v>
      </c>
      <c r="U2" t="s">
        <v>68</v>
      </c>
      <c r="V2" t="s">
        <v>68</v>
      </c>
      <c r="W2" t="s">
        <v>68</v>
      </c>
      <c r="X2" t="s">
        <v>68</v>
      </c>
      <c r="Y2" t="s">
        <v>73</v>
      </c>
      <c r="Z2" t="s">
        <v>61</v>
      </c>
      <c r="AA2" t="s">
        <v>83</v>
      </c>
      <c r="AB2" t="s">
        <v>94</v>
      </c>
      <c r="AC2" t="s">
        <v>96</v>
      </c>
      <c r="AD2" t="s">
        <v>98</v>
      </c>
      <c r="AE2" t="s">
        <v>100</v>
      </c>
      <c r="AF2" t="s">
        <v>102</v>
      </c>
      <c r="AG2" t="s">
        <v>104</v>
      </c>
      <c r="AH2" t="s">
        <v>106</v>
      </c>
      <c r="AI2" t="s">
        <v>106</v>
      </c>
      <c r="AJ2" t="s">
        <v>106</v>
      </c>
      <c r="AK2" t="s">
        <v>110</v>
      </c>
      <c r="AL2" t="s">
        <v>110</v>
      </c>
      <c r="AM2" t="s">
        <v>110</v>
      </c>
      <c r="AN2" t="s">
        <v>94</v>
      </c>
      <c r="AO2" t="s">
        <v>96</v>
      </c>
      <c r="AP2" t="s">
        <v>98</v>
      </c>
      <c r="AQ2" t="s">
        <v>100</v>
      </c>
      <c r="AR2" t="s">
        <v>102</v>
      </c>
      <c r="AS2" t="s">
        <v>106</v>
      </c>
      <c r="AT2" t="s">
        <v>106</v>
      </c>
      <c r="AU2" t="s">
        <v>110</v>
      </c>
      <c r="AV2" t="s">
        <v>94</v>
      </c>
      <c r="AW2" t="s">
        <v>96</v>
      </c>
      <c r="AX2" t="s">
        <v>98</v>
      </c>
      <c r="AY2" t="s">
        <v>100</v>
      </c>
      <c r="AZ2" t="s">
        <v>102</v>
      </c>
      <c r="BA2" t="s">
        <v>106</v>
      </c>
      <c r="BB2" t="s">
        <v>106</v>
      </c>
      <c r="BC2" t="s">
        <v>110</v>
      </c>
    </row>
    <row r="3" spans="1:55" x14ac:dyDescent="0.2">
      <c r="H3" t="s">
        <v>59</v>
      </c>
      <c r="I3" t="s">
        <v>63</v>
      </c>
      <c r="J3" t="s">
        <v>66</v>
      </c>
      <c r="K3" t="s">
        <v>69</v>
      </c>
      <c r="L3" t="s">
        <v>70</v>
      </c>
      <c r="M3" t="s">
        <v>71</v>
      </c>
      <c r="N3" t="s">
        <v>72</v>
      </c>
      <c r="O3" t="s">
        <v>74</v>
      </c>
      <c r="P3" t="s">
        <v>75</v>
      </c>
      <c r="Q3" t="s">
        <v>78</v>
      </c>
      <c r="R3" t="s">
        <v>79</v>
      </c>
      <c r="S3" t="s">
        <v>80</v>
      </c>
      <c r="T3" t="s">
        <v>82</v>
      </c>
      <c r="U3" t="s">
        <v>84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95</v>
      </c>
      <c r="AD3" t="s">
        <v>97</v>
      </c>
      <c r="AE3" t="s">
        <v>99</v>
      </c>
      <c r="AF3" t="s">
        <v>101</v>
      </c>
      <c r="AG3" t="s">
        <v>103</v>
      </c>
      <c r="AH3" t="s">
        <v>105</v>
      </c>
      <c r="AI3" t="s">
        <v>107</v>
      </c>
      <c r="AJ3" t="s">
        <v>108</v>
      </c>
      <c r="AK3" t="s">
        <v>109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</row>
    <row r="4" spans="1:55" x14ac:dyDescent="0.2"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</row>
    <row r="5" spans="1:55" x14ac:dyDescent="0.2">
      <c r="H5" s="1">
        <v>1817235.7692309001</v>
      </c>
      <c r="I5">
        <v>400256.59092517197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8192688.9626303101</v>
      </c>
      <c r="Q5" s="1">
        <v>7603671.0555666704</v>
      </c>
      <c r="R5" s="1">
        <v>7432541.50873709</v>
      </c>
      <c r="S5">
        <v>8000.8153775995697</v>
      </c>
      <c r="T5" s="1">
        <v>10761287.430439301</v>
      </c>
      <c r="U5">
        <v>0</v>
      </c>
      <c r="V5">
        <v>0</v>
      </c>
      <c r="W5">
        <v>0</v>
      </c>
      <c r="X5">
        <v>0</v>
      </c>
      <c r="Y5">
        <v>0</v>
      </c>
      <c r="Z5" s="1">
        <v>13391798.5078787</v>
      </c>
      <c r="AA5" s="1">
        <v>16825610.105558299</v>
      </c>
      <c r="AB5">
        <v>0</v>
      </c>
      <c r="AC5">
        <v>0</v>
      </c>
      <c r="AD5">
        <v>0</v>
      </c>
      <c r="AE5" s="1">
        <v>79140463.637469202</v>
      </c>
      <c r="AF5" s="1">
        <v>23327773.309447899</v>
      </c>
      <c r="AG5">
        <v>3.99664168664959E-3</v>
      </c>
      <c r="AH5" s="1">
        <v>81828894.787180796</v>
      </c>
      <c r="AI5">
        <v>6.7354928941465095E-2</v>
      </c>
      <c r="AJ5" s="1">
        <v>248564963.50404999</v>
      </c>
      <c r="AK5" s="1">
        <v>270452402.16919601</v>
      </c>
      <c r="AL5">
        <v>2.7809537117991799E-2</v>
      </c>
      <c r="AM5">
        <v>2.5837014982055099E-2</v>
      </c>
      <c r="AN5">
        <v>0</v>
      </c>
      <c r="AO5">
        <v>0</v>
      </c>
      <c r="AP5">
        <v>0</v>
      </c>
      <c r="AQ5">
        <v>266959.14846383902</v>
      </c>
      <c r="AR5">
        <v>3.88549425464833E-2</v>
      </c>
      <c r="AS5" s="1">
        <v>44085812.686739303</v>
      </c>
      <c r="AT5">
        <v>0.33612812097745598</v>
      </c>
      <c r="AU5" s="1">
        <v>63472544.096562497</v>
      </c>
      <c r="AV5">
        <v>0</v>
      </c>
      <c r="AW5">
        <v>0</v>
      </c>
      <c r="AX5">
        <v>0</v>
      </c>
      <c r="AY5">
        <v>2121.11297342136</v>
      </c>
      <c r="AZ5">
        <v>2.73883045570157E-2</v>
      </c>
      <c r="BA5">
        <v>1.30143845791803</v>
      </c>
      <c r="BB5" s="1">
        <v>8129666.0522873402</v>
      </c>
      <c r="BC5" s="1">
        <v>21277955.844514299</v>
      </c>
    </row>
    <row r="6" spans="1:55" x14ac:dyDescent="0.2">
      <c r="H6">
        <v>588</v>
      </c>
      <c r="I6">
        <v>483.9</v>
      </c>
      <c r="J6">
        <v>13281.506999941899</v>
      </c>
      <c r="K6">
        <v>3524.9059999691699</v>
      </c>
      <c r="L6">
        <v>14390.0099999986</v>
      </c>
      <c r="M6">
        <v>3481.2999999987401</v>
      </c>
      <c r="N6">
        <v>3640.8959999987501</v>
      </c>
      <c r="O6">
        <v>908.29999999412405</v>
      </c>
      <c r="P6">
        <v>2659.9999998176099</v>
      </c>
      <c r="Q6">
        <v>2459.9999961005601</v>
      </c>
      <c r="R6">
        <v>2812.8</v>
      </c>
      <c r="S6">
        <v>9.5519999999999996</v>
      </c>
      <c r="T6">
        <v>6563.28</v>
      </c>
      <c r="U6">
        <v>1462.3979999999999</v>
      </c>
      <c r="V6">
        <v>532.19999999386403</v>
      </c>
      <c r="W6">
        <v>105.999999999327</v>
      </c>
      <c r="X6">
        <v>1202.59999999969</v>
      </c>
      <c r="Y6">
        <v>335.99999999940502</v>
      </c>
      <c r="Z6">
        <v>4276.2020000000002</v>
      </c>
      <c r="AA6">
        <v>7375.7780000000002</v>
      </c>
      <c r="AB6">
        <v>0</v>
      </c>
      <c r="AC6">
        <v>0</v>
      </c>
      <c r="AD6" s="1">
        <v>1.50111307239774E-8</v>
      </c>
      <c r="AE6">
        <v>47154.397599341297</v>
      </c>
      <c r="AF6">
        <v>11156.927704339399</v>
      </c>
      <c r="AG6" s="1">
        <v>1.6876525056906901E-6</v>
      </c>
      <c r="AH6">
        <v>49334.313166056403</v>
      </c>
      <c r="AI6" s="1">
        <v>5.4558864270049599E-5</v>
      </c>
      <c r="AJ6">
        <v>141363.32783583901</v>
      </c>
      <c r="AK6">
        <v>81717.804093355197</v>
      </c>
      <c r="AL6" s="1">
        <v>1.37927994874103E-5</v>
      </c>
      <c r="AM6" s="1">
        <v>1.42970902180081E-5</v>
      </c>
      <c r="AN6">
        <v>0</v>
      </c>
      <c r="AO6">
        <v>0</v>
      </c>
      <c r="AP6" s="1">
        <v>2.6783885348487E-7</v>
      </c>
      <c r="AQ6">
        <v>534.03778293254595</v>
      </c>
      <c r="AR6" s="1">
        <v>9.1826299111462196E-6</v>
      </c>
      <c r="AS6">
        <v>19457.435122104602</v>
      </c>
      <c r="AT6">
        <v>2.6457814914200101E-4</v>
      </c>
      <c r="AU6">
        <v>18105.644049440201</v>
      </c>
      <c r="AV6">
        <v>0</v>
      </c>
      <c r="AW6">
        <v>0</v>
      </c>
      <c r="AX6">
        <v>814.62446006235098</v>
      </c>
      <c r="AY6">
        <v>4.4328387476466098</v>
      </c>
      <c r="AZ6" s="1">
        <v>6.7463666838909201E-6</v>
      </c>
      <c r="BA6">
        <v>9.3192693142145398E-4</v>
      </c>
      <c r="BB6">
        <v>4832.8244267689797</v>
      </c>
      <c r="BC6">
        <v>6166.3575401159396</v>
      </c>
    </row>
    <row r="7" spans="1:55" x14ac:dyDescent="0.2">
      <c r="H7">
        <v>0.35280102996592899</v>
      </c>
      <c r="I7">
        <v>9.4423210700815594E-2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0.35159340831496799</v>
      </c>
      <c r="Q7">
        <v>0.35284511395197699</v>
      </c>
      <c r="R7">
        <v>0.30164378645829598</v>
      </c>
      <c r="S7">
        <v>9.5617157534241506E-2</v>
      </c>
      <c r="T7">
        <v>0.187171272477822</v>
      </c>
      <c r="U7">
        <v>0</v>
      </c>
      <c r="V7">
        <v>0</v>
      </c>
      <c r="W7">
        <v>0</v>
      </c>
      <c r="X7">
        <v>0</v>
      </c>
      <c r="Y7">
        <v>0</v>
      </c>
      <c r="Z7">
        <v>0.35750044593402502</v>
      </c>
      <c r="AA7">
        <v>0.26041073188616298</v>
      </c>
      <c r="AB7">
        <v>0</v>
      </c>
      <c r="AC7">
        <v>0</v>
      </c>
      <c r="AD7">
        <v>0</v>
      </c>
      <c r="AE7">
        <v>0</v>
      </c>
      <c r="AF7">
        <v>0.23868468912615201</v>
      </c>
      <c r="AG7">
        <v>0</v>
      </c>
      <c r="AH7">
        <v>0.18934484815111</v>
      </c>
      <c r="AI7">
        <v>0</v>
      </c>
      <c r="AJ7">
        <v>0.200723881279497</v>
      </c>
      <c r="AK7">
        <v>0.37780704259001502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0.25864801745204502</v>
      </c>
      <c r="AT7">
        <v>0</v>
      </c>
      <c r="AU7">
        <v>0.400191464725076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0.19202933687294399</v>
      </c>
      <c r="BC7">
        <v>0.39391008020655899</v>
      </c>
    </row>
    <row r="10" spans="1:55" x14ac:dyDescent="0.2">
      <c r="B10" t="str" cm="1">
        <f t="array" ref="B10:P10">_xlfn.UNIQUE(H2:BC2,TRUE,FALSE)</f>
        <v>Onshore Wind Turbine</v>
      </c>
      <c r="C10" t="str">
        <v>Conventional Hydroelectric</v>
      </c>
      <c r="D10" t="str">
        <v>Natural Gas Fired Combined Cycle</v>
      </c>
      <c r="E10" t="str">
        <v>Natural Gas Fired Combustion Turbine</v>
      </c>
      <c r="F10" t="str">
        <v>Nuclear</v>
      </c>
      <c r="G10" t="str">
        <v>Small Hydroelectric</v>
      </c>
      <c r="H10" t="str">
        <v>Solar Photovoltaic</v>
      </c>
      <c r="I10" t="str">
        <v>NaturalGas_CCCCSAvgCF_Conservative</v>
      </c>
      <c r="J10" t="str">
        <v>NaturalGas_CCAvgCF_Moderate</v>
      </c>
      <c r="K10" t="str">
        <v>NaturalGas_CTAvgCF_Moderate</v>
      </c>
      <c r="L10" t="str">
        <v>Battery_*_Moderate</v>
      </c>
      <c r="M10" t="str">
        <v>Nuclear_Nuclear_Moderate</v>
      </c>
      <c r="N10" t="str">
        <v>OffShoreWind_Class10_Moderate_floating_0</v>
      </c>
      <c r="O10" t="str">
        <v>UtilityPV_Class1_Moderate_0.2</v>
      </c>
      <c r="P10" t="str">
        <v>LandbasedWind_Class4_Moderate_</v>
      </c>
    </row>
    <row r="12" spans="1:55" x14ac:dyDescent="0.2">
      <c r="B12" t="s">
        <v>61</v>
      </c>
      <c r="C12" t="s">
        <v>64</v>
      </c>
      <c r="D12" t="s">
        <v>68</v>
      </c>
      <c r="E12" t="s">
        <v>73</v>
      </c>
      <c r="F12" t="s">
        <v>77</v>
      </c>
      <c r="G12" t="s">
        <v>81</v>
      </c>
      <c r="H12" t="s">
        <v>83</v>
      </c>
      <c r="I12" t="s">
        <v>94</v>
      </c>
      <c r="J12" t="s">
        <v>96</v>
      </c>
      <c r="K12" t="s">
        <v>98</v>
      </c>
      <c r="L12" t="s">
        <v>100</v>
      </c>
      <c r="M12" t="s">
        <v>102</v>
      </c>
      <c r="N12" t="s">
        <v>104</v>
      </c>
      <c r="O12" t="s">
        <v>106</v>
      </c>
      <c r="P12" t="s">
        <v>110</v>
      </c>
    </row>
    <row r="13" spans="1:55" x14ac:dyDescent="0.2">
      <c r="A13">
        <v>1</v>
      </c>
      <c r="B13">
        <f>SUMIFS(H$6:BC$6,H$2:BC$2,"="&amp;B12,H$4:BC$4,"="&amp;$A13)</f>
        <v>2812.8</v>
      </c>
      <c r="C13">
        <f t="shared" ref="C13:P13" si="0">SUMIFS(I$6:BD$6,I$2:BD$2,"="&amp;C12,I$4:BD$4,"="&amp;$A13)</f>
        <v>483.9</v>
      </c>
      <c r="D13">
        <f t="shared" si="0"/>
        <v>34677.722999908408</v>
      </c>
      <c r="E13">
        <f t="shared" si="0"/>
        <v>4549.195999992874</v>
      </c>
      <c r="F13">
        <f t="shared" si="0"/>
        <v>5119.9999959181696</v>
      </c>
      <c r="G13">
        <f t="shared" si="0"/>
        <v>9.5519999999999996</v>
      </c>
      <c r="H13">
        <f t="shared" si="0"/>
        <v>6563.28</v>
      </c>
      <c r="I13">
        <f t="shared" si="0"/>
        <v>0</v>
      </c>
      <c r="J13">
        <f t="shared" si="0"/>
        <v>0</v>
      </c>
      <c r="K13">
        <f t="shared" si="0"/>
        <v>1.50111307239774E-8</v>
      </c>
      <c r="L13">
        <f t="shared" si="0"/>
        <v>47154.397599341297</v>
      </c>
      <c r="M13">
        <f t="shared" si="0"/>
        <v>11156.927704339399</v>
      </c>
      <c r="N13">
        <f t="shared" si="0"/>
        <v>1.6876525056906901E-6</v>
      </c>
      <c r="O13">
        <f t="shared" si="0"/>
        <v>190697.64105645427</v>
      </c>
      <c r="P13">
        <f t="shared" si="0"/>
        <v>81717.804121445093</v>
      </c>
    </row>
    <row r="14" spans="1:55" x14ac:dyDescent="0.2">
      <c r="B14" t="s">
        <v>61</v>
      </c>
      <c r="C14" t="s">
        <v>64</v>
      </c>
      <c r="D14" t="s">
        <v>68</v>
      </c>
      <c r="E14" t="s">
        <v>73</v>
      </c>
      <c r="F14" t="s">
        <v>77</v>
      </c>
      <c r="G14" t="s">
        <v>81</v>
      </c>
      <c r="H14" t="s">
        <v>83</v>
      </c>
      <c r="I14" t="s">
        <v>94</v>
      </c>
      <c r="J14" t="s">
        <v>96</v>
      </c>
      <c r="K14" t="s">
        <v>98</v>
      </c>
      <c r="L14" t="s">
        <v>100</v>
      </c>
      <c r="M14" t="s">
        <v>102</v>
      </c>
      <c r="N14" t="s">
        <v>104</v>
      </c>
      <c r="O14" t="s">
        <v>106</v>
      </c>
      <c r="P14" t="s">
        <v>110</v>
      </c>
    </row>
    <row r="15" spans="1:55" x14ac:dyDescent="0.2">
      <c r="A15">
        <v>2</v>
      </c>
      <c r="B15">
        <f>SUMIFS(H$6:BC$6,H$2:BC$2,"="&amp;B14,H$4:BC$4,"="&amp;$A15)</f>
        <v>4276.2020000000002</v>
      </c>
      <c r="C15">
        <f t="shared" ref="C15" si="1">SUMIFS(I$6:BD$6,I$2:BD$2,"="&amp;C14,I$4:BD$4,"="&amp;$A15)</f>
        <v>0</v>
      </c>
      <c r="D15">
        <f t="shared" ref="D15" si="2">SUMIFS(J$6:BE$6,J$2:BE$2,"="&amp;D14,J$4:BE$4,"="&amp;$A15)</f>
        <v>3303.1979999928808</v>
      </c>
      <c r="E15">
        <f t="shared" ref="E15" si="3">SUMIFS(K$6:BF$6,K$2:BF$2,"="&amp;E14,K$4:BF$4,"="&amp;$A15)</f>
        <v>335.99999999940502</v>
      </c>
      <c r="F15">
        <f t="shared" ref="F15" si="4">SUMIFS(L$6:BG$6,L$2:BG$2,"="&amp;F14,L$4:BG$4,"="&amp;$A15)</f>
        <v>0</v>
      </c>
      <c r="G15">
        <f t="shared" ref="G15" si="5">SUMIFS(M$6:BH$6,M$2:BH$2,"="&amp;G14,M$4:BH$4,"="&amp;$A15)</f>
        <v>0</v>
      </c>
      <c r="H15">
        <f t="shared" ref="H15" si="6">SUMIFS(N$6:BI$6,N$2:BI$2,"="&amp;H14,N$4:BI$4,"="&amp;$A15)</f>
        <v>7375.7780000000002</v>
      </c>
      <c r="I15">
        <f t="shared" ref="I15" si="7">SUMIFS(O$6:BJ$6,O$2:BJ$2,"="&amp;I14,O$4:BJ$4,"="&amp;$A15)</f>
        <v>0</v>
      </c>
      <c r="J15">
        <f t="shared" ref="J15" si="8">SUMIFS(P$6:BK$6,P$2:BK$2,"="&amp;J14,P$4:BK$4,"="&amp;$A15)</f>
        <v>0</v>
      </c>
      <c r="K15">
        <f t="shared" ref="K15" si="9">SUMIFS(Q$6:BL$6,Q$2:BL$2,"="&amp;K14,Q$4:BL$4,"="&amp;$A15)</f>
        <v>2.6783885348487E-7</v>
      </c>
      <c r="L15">
        <f t="shared" ref="L15" si="10">SUMIFS(R$6:BM$6,R$2:BM$2,"="&amp;L14,R$4:BM$4,"="&amp;$A15)</f>
        <v>534.03778293254595</v>
      </c>
      <c r="M15">
        <f t="shared" ref="M15" si="11">SUMIFS(S$6:BN$6,S$2:BN$2,"="&amp;M14,S$4:BN$4,"="&amp;$A15)</f>
        <v>9.1826299111462196E-6</v>
      </c>
      <c r="N15">
        <f t="shared" ref="N15" si="12">SUMIFS(T$6:BO$6,T$2:BO$2,"="&amp;N14,T$4:BO$4,"="&amp;$A15)</f>
        <v>0</v>
      </c>
      <c r="O15">
        <f t="shared" ref="O15" si="13">SUMIFS(U$6:BP$6,U$2:BP$2,"="&amp;O14,U$4:BP$4,"="&amp;$A15)</f>
        <v>19457.435386682751</v>
      </c>
      <c r="P15">
        <f t="shared" ref="P15" si="14">SUMIFS(V$6:BQ$6,V$2:BQ$2,"="&amp;P14,V$4:BQ$4,"="&amp;$A15)</f>
        <v>18105.644049440201</v>
      </c>
    </row>
    <row r="16" spans="1:55" x14ac:dyDescent="0.2">
      <c r="B16" t="s">
        <v>61</v>
      </c>
      <c r="C16" t="s">
        <v>64</v>
      </c>
      <c r="D16" t="s">
        <v>68</v>
      </c>
      <c r="E16" t="s">
        <v>73</v>
      </c>
      <c r="F16" t="s">
        <v>77</v>
      </c>
      <c r="G16" t="s">
        <v>81</v>
      </c>
      <c r="H16" t="s">
        <v>83</v>
      </c>
      <c r="I16" t="s">
        <v>94</v>
      </c>
      <c r="J16" t="s">
        <v>96</v>
      </c>
      <c r="K16" t="s">
        <v>98</v>
      </c>
      <c r="L16" t="s">
        <v>100</v>
      </c>
      <c r="M16" t="s">
        <v>102</v>
      </c>
      <c r="N16" t="s">
        <v>104</v>
      </c>
      <c r="O16" t="s">
        <v>106</v>
      </c>
      <c r="P16" t="s">
        <v>110</v>
      </c>
    </row>
    <row r="17" spans="1:16" x14ac:dyDescent="0.2">
      <c r="A17">
        <v>3</v>
      </c>
      <c r="B17">
        <f>SUMIFS(H$6:BC$6,H$2:BC$2,"="&amp;B16,H$4:BC$4,"="&amp;$A17)</f>
        <v>588</v>
      </c>
      <c r="C17">
        <f t="shared" ref="C17" si="15">SUMIFS(I$6:BD$6,I$2:BD$2,"="&amp;C16,I$4:BD$4,"="&amp;$A17)</f>
        <v>0</v>
      </c>
      <c r="D17">
        <f t="shared" ref="D17" si="16">SUMIFS(J$6:BE$6,J$2:BE$2,"="&amp;D16,J$4:BE$4,"="&amp;$A17)</f>
        <v>0</v>
      </c>
      <c r="E17">
        <f t="shared" ref="E17" si="17">SUMIFS(K$6:BF$6,K$2:BF$2,"="&amp;E16,K$4:BF$4,"="&amp;$A17)</f>
        <v>0</v>
      </c>
      <c r="F17">
        <f t="shared" ref="F17" si="18">SUMIFS(L$6:BG$6,L$2:BG$2,"="&amp;F16,L$4:BG$4,"="&amp;$A17)</f>
        <v>0</v>
      </c>
      <c r="G17">
        <f t="shared" ref="G17" si="19">SUMIFS(M$6:BH$6,M$2:BH$2,"="&amp;G16,M$4:BH$4,"="&amp;$A17)</f>
        <v>0</v>
      </c>
      <c r="H17">
        <f t="shared" ref="H17" si="20">SUMIFS(N$6:BI$6,N$2:BI$2,"="&amp;H16,N$4:BI$4,"="&amp;$A17)</f>
        <v>0</v>
      </c>
      <c r="I17">
        <f t="shared" ref="I17" si="21">SUMIFS(O$6:BJ$6,O$2:BJ$2,"="&amp;I16,O$4:BJ$4,"="&amp;$A17)</f>
        <v>0</v>
      </c>
      <c r="J17">
        <f t="shared" ref="J17" si="22">SUMIFS(P$6:BK$6,P$2:BK$2,"="&amp;J16,P$4:BK$4,"="&amp;$A17)</f>
        <v>0</v>
      </c>
      <c r="K17">
        <f t="shared" ref="K17" si="23">SUMIFS(Q$6:BL$6,Q$2:BL$2,"="&amp;K16,Q$4:BL$4,"="&amp;$A17)</f>
        <v>814.62446006235098</v>
      </c>
      <c r="L17">
        <f t="shared" ref="L17" si="24">SUMIFS(R$6:BM$6,R$2:BM$2,"="&amp;L16,R$4:BM$4,"="&amp;$A17)</f>
        <v>4.4328387476466098</v>
      </c>
      <c r="M17">
        <f t="shared" ref="M17" si="25">SUMIFS(S$6:BN$6,S$2:BN$2,"="&amp;M16,S$4:BN$4,"="&amp;$A17)</f>
        <v>6.7463666838909201E-6</v>
      </c>
      <c r="N17">
        <f t="shared" ref="N17" si="26">SUMIFS(T$6:BO$6,T$2:BO$2,"="&amp;N16,T$4:BO$4,"="&amp;$A17)</f>
        <v>0</v>
      </c>
      <c r="O17">
        <f t="shared" ref="O17" si="27">SUMIFS(U$6:BP$6,U$2:BP$2,"="&amp;O16,U$4:BP$4,"="&amp;$A17)</f>
        <v>4832.8253586959108</v>
      </c>
      <c r="P17">
        <f t="shared" ref="P17" si="28">SUMIFS(V$6:BQ$6,V$2:BQ$2,"="&amp;P16,V$4:BQ$4,"="&amp;$A17)</f>
        <v>6166.3575401159396</v>
      </c>
    </row>
    <row r="19" spans="1:16" x14ac:dyDescent="0.2">
      <c r="B19" t="s">
        <v>61</v>
      </c>
      <c r="C19" t="s">
        <v>64</v>
      </c>
      <c r="D19" t="s">
        <v>68</v>
      </c>
      <c r="E19" t="s">
        <v>73</v>
      </c>
      <c r="F19" t="s">
        <v>77</v>
      </c>
      <c r="G19" t="s">
        <v>81</v>
      </c>
      <c r="H19" t="s">
        <v>83</v>
      </c>
      <c r="I19" t="s">
        <v>94</v>
      </c>
      <c r="J19" t="s">
        <v>96</v>
      </c>
      <c r="K19" t="s">
        <v>98</v>
      </c>
      <c r="L19" t="s">
        <v>100</v>
      </c>
      <c r="M19" t="s">
        <v>102</v>
      </c>
      <c r="N19" t="s">
        <v>104</v>
      </c>
      <c r="O19" t="s">
        <v>106</v>
      </c>
      <c r="P19" t="s">
        <v>110</v>
      </c>
    </row>
    <row r="20" spans="1:16" x14ac:dyDescent="0.2">
      <c r="A20">
        <v>1</v>
      </c>
      <c r="B20" s="2">
        <f>SUMIFS(H$7:BC$7,H$2:BC$2,"="&amp;B19,H$4:BC$4,"="&amp;$A20)</f>
        <v>0.30164378645829598</v>
      </c>
      <c r="C20" s="2">
        <f t="shared" ref="C20:P20" si="29">SUMIFS(I$7:BD$7,I$2:BD$2,"="&amp;C19,I$4:BD$4,"="&amp;$A20)</f>
        <v>9.4423210700815594E-2</v>
      </c>
      <c r="D20" s="2">
        <f t="shared" si="29"/>
        <v>0</v>
      </c>
      <c r="E20" s="2">
        <f t="shared" si="29"/>
        <v>0</v>
      </c>
      <c r="F20" s="2">
        <f t="shared" si="29"/>
        <v>0.70443852226694492</v>
      </c>
      <c r="G20" s="2">
        <f t="shared" si="29"/>
        <v>9.5617157534241506E-2</v>
      </c>
      <c r="H20" s="2">
        <f t="shared" si="29"/>
        <v>0.187171272477822</v>
      </c>
      <c r="I20" s="2">
        <f t="shared" si="29"/>
        <v>0</v>
      </c>
      <c r="J20" s="2">
        <f t="shared" si="29"/>
        <v>0</v>
      </c>
      <c r="K20" s="2">
        <f t="shared" si="29"/>
        <v>0</v>
      </c>
      <c r="L20" s="2">
        <f t="shared" si="29"/>
        <v>0</v>
      </c>
      <c r="M20" s="2">
        <f t="shared" si="29"/>
        <v>0.23868468912615201</v>
      </c>
      <c r="N20" s="2">
        <f t="shared" si="29"/>
        <v>0</v>
      </c>
      <c r="O20" s="2">
        <f t="shared" si="29"/>
        <v>0.390068729430607</v>
      </c>
      <c r="P20" s="2">
        <f t="shared" si="29"/>
        <v>0.37780704259001502</v>
      </c>
    </row>
    <row r="21" spans="1:16" x14ac:dyDescent="0.2">
      <c r="B21" t="s">
        <v>61</v>
      </c>
      <c r="C21" t="s">
        <v>64</v>
      </c>
      <c r="D21" t="s">
        <v>68</v>
      </c>
      <c r="E21" t="s">
        <v>73</v>
      </c>
      <c r="F21" t="s">
        <v>77</v>
      </c>
      <c r="G21" t="s">
        <v>81</v>
      </c>
      <c r="H21" t="s">
        <v>83</v>
      </c>
      <c r="I21" t="s">
        <v>94</v>
      </c>
      <c r="J21" t="s">
        <v>96</v>
      </c>
      <c r="K21" t="s">
        <v>98</v>
      </c>
      <c r="L21" t="s">
        <v>100</v>
      </c>
      <c r="M21" t="s">
        <v>102</v>
      </c>
      <c r="N21" t="s">
        <v>104</v>
      </c>
      <c r="O21" t="s">
        <v>106</v>
      </c>
      <c r="P21" t="s">
        <v>110</v>
      </c>
    </row>
    <row r="22" spans="1:16" x14ac:dyDescent="0.2">
      <c r="A22">
        <v>2</v>
      </c>
      <c r="B22" s="2">
        <f>SUMIFS(H$7:BC$7,H$2:BC$2,"="&amp;B21,H$4:BC$4,"="&amp;$A22)</f>
        <v>0.35750044593402502</v>
      </c>
      <c r="C22" s="2">
        <f t="shared" ref="C22" si="30">SUMIFS(I$7:BD$7,I$2:BD$2,"="&amp;C21,I$4:BD$4,"="&amp;$A22)</f>
        <v>0</v>
      </c>
      <c r="D22" s="2">
        <f t="shared" ref="D22" si="31">SUMIFS(J$7:BE$7,J$2:BE$2,"="&amp;D21,J$4:BE$4,"="&amp;$A22)</f>
        <v>0</v>
      </c>
      <c r="E22" s="2">
        <f t="shared" ref="E22" si="32">SUMIFS(K$7:BF$7,K$2:BF$2,"="&amp;E21,K$4:BF$4,"="&amp;$A22)</f>
        <v>0</v>
      </c>
      <c r="F22" s="2">
        <f t="shared" ref="F22" si="33">SUMIFS(L$7:BG$7,L$2:BG$2,"="&amp;F21,L$4:BG$4,"="&amp;$A22)</f>
        <v>0</v>
      </c>
      <c r="G22" s="2">
        <f t="shared" ref="G22" si="34">SUMIFS(M$7:BH$7,M$2:BH$2,"="&amp;G21,M$4:BH$4,"="&amp;$A22)</f>
        <v>0</v>
      </c>
      <c r="H22" s="2">
        <f t="shared" ref="H22" si="35">SUMIFS(N$7:BI$7,N$2:BI$2,"="&amp;H21,N$4:BI$4,"="&amp;$A22)</f>
        <v>0.26041073188616298</v>
      </c>
      <c r="I22" s="2">
        <f t="shared" ref="I22" si="36">SUMIFS(O$7:BJ$7,O$2:BJ$2,"="&amp;I21,O$4:BJ$4,"="&amp;$A22)</f>
        <v>0</v>
      </c>
      <c r="J22" s="2">
        <f t="shared" ref="J22" si="37">SUMIFS(P$7:BK$7,P$2:BK$2,"="&amp;J21,P$4:BK$4,"="&amp;$A22)</f>
        <v>0</v>
      </c>
      <c r="K22" s="2">
        <f t="shared" ref="K22" si="38">SUMIFS(Q$7:BL$7,Q$2:BL$2,"="&amp;K21,Q$4:BL$4,"="&amp;$A22)</f>
        <v>0</v>
      </c>
      <c r="L22" s="2">
        <f t="shared" ref="L22" si="39">SUMIFS(R$7:BM$7,R$2:BM$2,"="&amp;L21,R$4:BM$4,"="&amp;$A22)</f>
        <v>0</v>
      </c>
      <c r="M22" s="2">
        <f t="shared" ref="M22" si="40">SUMIFS(S$7:BN$7,S$2:BN$2,"="&amp;M21,S$4:BN$4,"="&amp;$A22)</f>
        <v>0</v>
      </c>
      <c r="N22" s="2">
        <f t="shared" ref="N22" si="41">SUMIFS(T$7:BO$7,T$2:BO$2,"="&amp;N21,T$4:BO$4,"="&amp;$A22)</f>
        <v>0</v>
      </c>
      <c r="O22" s="2">
        <f t="shared" ref="O22" si="42">SUMIFS(U$7:BP$7,U$2:BP$2,"="&amp;O21,U$4:BP$4,"="&amp;$A22)</f>
        <v>0.25864801745204502</v>
      </c>
      <c r="P22" s="2">
        <f t="shared" ref="P22" si="43">SUMIFS(V$7:BQ$7,V$2:BQ$2,"="&amp;P21,V$4:BQ$4,"="&amp;$A22)</f>
        <v>0.400191464725076</v>
      </c>
    </row>
    <row r="23" spans="1:16" x14ac:dyDescent="0.2">
      <c r="B23" t="s">
        <v>61</v>
      </c>
      <c r="C23" t="s">
        <v>64</v>
      </c>
      <c r="D23" t="s">
        <v>68</v>
      </c>
      <c r="E23" t="s">
        <v>73</v>
      </c>
      <c r="F23" t="s">
        <v>77</v>
      </c>
      <c r="G23" t="s">
        <v>81</v>
      </c>
      <c r="H23" t="s">
        <v>83</v>
      </c>
      <c r="I23" t="s">
        <v>94</v>
      </c>
      <c r="J23" t="s">
        <v>96</v>
      </c>
      <c r="K23" t="s">
        <v>98</v>
      </c>
      <c r="L23" t="s">
        <v>100</v>
      </c>
      <c r="M23" t="s">
        <v>102</v>
      </c>
      <c r="N23" t="s">
        <v>104</v>
      </c>
      <c r="O23" t="s">
        <v>106</v>
      </c>
      <c r="P23" t="s">
        <v>110</v>
      </c>
    </row>
    <row r="24" spans="1:16" x14ac:dyDescent="0.2">
      <c r="A24">
        <v>3</v>
      </c>
      <c r="B24" s="2">
        <f>SUMIFS(H$7:BC$7,H$2:BC$2,"="&amp;B23,H$4:BC$4,"="&amp;$A24)</f>
        <v>0.35280102996592899</v>
      </c>
      <c r="C24" s="2">
        <f t="shared" ref="C24" si="44">SUMIFS(I$7:BD$7,I$2:BD$2,"="&amp;C23,I$4:BD$4,"="&amp;$A24)</f>
        <v>0</v>
      </c>
      <c r="D24" s="2">
        <f t="shared" ref="D24" si="45">SUMIFS(J$7:BE$7,J$2:BE$2,"="&amp;D23,J$4:BE$4,"="&amp;$A24)</f>
        <v>0</v>
      </c>
      <c r="E24" s="2">
        <f t="shared" ref="E24" si="46">SUMIFS(K$7:BF$7,K$2:BF$2,"="&amp;E23,K$4:BF$4,"="&amp;$A24)</f>
        <v>0</v>
      </c>
      <c r="F24" s="2">
        <f t="shared" ref="F24" si="47">SUMIFS(L$7:BG$7,L$2:BG$2,"="&amp;F23,L$4:BG$4,"="&amp;$A24)</f>
        <v>0</v>
      </c>
      <c r="G24" s="2">
        <f t="shared" ref="G24" si="48">SUMIFS(M$7:BH$7,M$2:BH$2,"="&amp;G23,M$4:BH$4,"="&amp;$A24)</f>
        <v>0</v>
      </c>
      <c r="H24" s="2">
        <f t="shared" ref="H24" si="49">SUMIFS(N$7:BI$7,N$2:BI$2,"="&amp;H23,N$4:BI$4,"="&amp;$A24)</f>
        <v>0</v>
      </c>
      <c r="I24" s="2">
        <f t="shared" ref="I24" si="50">SUMIFS(O$7:BJ$7,O$2:BJ$2,"="&amp;I23,O$4:BJ$4,"="&amp;$A24)</f>
        <v>0</v>
      </c>
      <c r="J24" s="2">
        <f t="shared" ref="J24" si="51">SUMIFS(P$7:BK$7,P$2:BK$2,"="&amp;J23,P$4:BK$4,"="&amp;$A24)</f>
        <v>0</v>
      </c>
      <c r="K24" s="2">
        <f t="shared" ref="K24" si="52">SUMIFS(Q$7:BL$7,Q$2:BL$2,"="&amp;K23,Q$4:BL$4,"="&amp;$A24)</f>
        <v>0</v>
      </c>
      <c r="L24" s="2">
        <f t="shared" ref="L24" si="53">SUMIFS(R$7:BM$7,R$2:BM$2,"="&amp;L23,R$4:BM$4,"="&amp;$A24)</f>
        <v>0</v>
      </c>
      <c r="M24" s="2">
        <f t="shared" ref="M24" si="54">SUMIFS(S$7:BN$7,S$2:BN$2,"="&amp;M23,S$4:BN$4,"="&amp;$A24)</f>
        <v>0</v>
      </c>
      <c r="N24" s="2">
        <f t="shared" ref="N24" si="55">SUMIFS(T$7:BO$7,T$2:BO$2,"="&amp;N23,T$4:BO$4,"="&amp;$A24)</f>
        <v>0</v>
      </c>
      <c r="O24" s="2">
        <f t="shared" ref="O24" si="56">SUMIFS(U$7:BP$7,U$2:BP$2,"="&amp;O23,U$4:BP$4,"="&amp;$A24)</f>
        <v>0.19202933687294399</v>
      </c>
      <c r="P24" s="2">
        <f t="shared" ref="P24" si="57">SUMIFS(V$7:BQ$7,V$2:BQ$2,"="&amp;P23,V$4:BQ$4,"="&amp;$A24)</f>
        <v>0.39391008020655899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grid</vt:lpstr>
      <vt:lpstr>Baseline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Ruaridh Macdonald</dc:creator>
  <cp:lastModifiedBy>Ruaridh Macdonald</cp:lastModifiedBy>
  <dcterms:created xsi:type="dcterms:W3CDTF">2024-03-15T14:10:35Z</dcterms:created>
  <dcterms:modified xsi:type="dcterms:W3CDTF">2024-03-15T15:16:59Z</dcterms:modified>
</cp:coreProperties>
</file>