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random_spec/"/>
    </mc:Choice>
  </mc:AlternateContent>
  <xr:revisionPtr revIDLastSave="0" documentId="13_ncr:1_{F04DBB84-1D2B-3A4A-B50F-523A14EF75F0}" xr6:coauthVersionLast="45" xr6:coauthVersionMax="45" xr10:uidLastSave="{00000000-0000-0000-0000-000000000000}"/>
  <bookViews>
    <workbookView xWindow="40" yWindow="460" windowWidth="17380" windowHeight="17540" firstSheet="8" activeTab="15" xr2:uid="{0B781A15-38FB-154D-B4C3-B3F938F6F978}"/>
  </bookViews>
  <sheets>
    <sheet name="g2d3" sheetId="1" r:id="rId1"/>
    <sheet name="g2d4" sheetId="2" r:id="rId2"/>
    <sheet name="g2d5" sheetId="3" r:id="rId3"/>
    <sheet name="g3d4" sheetId="4" r:id="rId4"/>
    <sheet name="g3d5" sheetId="5" r:id="rId5"/>
    <sheet name="g3d6" sheetId="6" r:id="rId6"/>
    <sheet name="g3d7" sheetId="7" r:id="rId7"/>
    <sheet name="g4d4" sheetId="8" r:id="rId8"/>
    <sheet name="g4d5" sheetId="9" r:id="rId9"/>
    <sheet name="g4d6" sheetId="10" r:id="rId10"/>
    <sheet name="g5d5" sheetId="12" r:id="rId11"/>
    <sheet name="g5d6" sheetId="13" r:id="rId12"/>
    <sheet name="g5d7" sheetId="11" r:id="rId13"/>
    <sheet name="g6d7" sheetId="14" r:id="rId14"/>
    <sheet name="g4d5 trace" sheetId="20" r:id="rId15"/>
    <sheet name="g3d5 trace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9" i="21" l="1"/>
  <c r="E208" i="21" s="1"/>
  <c r="F209" i="21"/>
  <c r="G208" i="21"/>
  <c r="F208" i="21"/>
  <c r="AA207" i="21"/>
  <c r="Z207" i="21"/>
  <c r="Y207" i="21"/>
  <c r="X207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5" i="21"/>
  <c r="E204" i="21" s="1"/>
  <c r="F205" i="21"/>
  <c r="G204" i="21"/>
  <c r="F204" i="21"/>
  <c r="AA203" i="21"/>
  <c r="Z203" i="21"/>
  <c r="Y203" i="21"/>
  <c r="X203" i="21"/>
  <c r="W203" i="21"/>
  <c r="V203" i="21"/>
  <c r="U203" i="21"/>
  <c r="T203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1" i="21"/>
  <c r="E200" i="21" s="1"/>
  <c r="F201" i="21"/>
  <c r="G200" i="21"/>
  <c r="F200" i="21"/>
  <c r="AA199" i="21"/>
  <c r="Z199" i="21"/>
  <c r="Y199" i="21"/>
  <c r="X199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7" i="21"/>
  <c r="E196" i="21" s="1"/>
  <c r="F197" i="21"/>
  <c r="G196" i="21"/>
  <c r="F196" i="21"/>
  <c r="AA195" i="21"/>
  <c r="Z195" i="21"/>
  <c r="Y195" i="21"/>
  <c r="X195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A194" i="21"/>
  <c r="A198" i="21" s="1"/>
  <c r="G193" i="21"/>
  <c r="E192" i="21" s="1"/>
  <c r="F193" i="21"/>
  <c r="G192" i="21"/>
  <c r="F192" i="21"/>
  <c r="AA191" i="21"/>
  <c r="Z191" i="21"/>
  <c r="Y191" i="21"/>
  <c r="X191" i="21"/>
  <c r="W191" i="21"/>
  <c r="V191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A190" i="21"/>
  <c r="B191" i="21" s="1"/>
  <c r="G189" i="21"/>
  <c r="E188" i="21" s="1"/>
  <c r="F189" i="21"/>
  <c r="G188" i="21"/>
  <c r="F188" i="21"/>
  <c r="AA187" i="21"/>
  <c r="Z187" i="21"/>
  <c r="Y187" i="21"/>
  <c r="X187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B187" i="21"/>
  <c r="C185" i="21"/>
  <c r="G183" i="21"/>
  <c r="E182" i="21" s="1"/>
  <c r="F183" i="21"/>
  <c r="G182" i="21"/>
  <c r="F182" i="21"/>
  <c r="AA181" i="21"/>
  <c r="Z181" i="21"/>
  <c r="Y181" i="21"/>
  <c r="X181" i="21"/>
  <c r="W181" i="21"/>
  <c r="V181" i="21"/>
  <c r="U181" i="21"/>
  <c r="T181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79" i="21"/>
  <c r="F179" i="21"/>
  <c r="G178" i="21"/>
  <c r="F178" i="21"/>
  <c r="E178" i="21"/>
  <c r="AA177" i="21"/>
  <c r="Z177" i="21"/>
  <c r="Y177" i="21"/>
  <c r="X177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5" i="21"/>
  <c r="E174" i="21" s="1"/>
  <c r="F175" i="21"/>
  <c r="G174" i="21"/>
  <c r="F174" i="21"/>
  <c r="AA173" i="21"/>
  <c r="Z173" i="21"/>
  <c r="Y173" i="21"/>
  <c r="X173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1" i="21"/>
  <c r="E170" i="21" s="1"/>
  <c r="F171" i="21"/>
  <c r="G170" i="21"/>
  <c r="F170" i="21"/>
  <c r="AA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7" i="21"/>
  <c r="F167" i="21"/>
  <c r="G166" i="21"/>
  <c r="E166" i="21" s="1"/>
  <c r="F166" i="21"/>
  <c r="AA165" i="21"/>
  <c r="Z165" i="21"/>
  <c r="Y165" i="21"/>
  <c r="X165" i="21"/>
  <c r="W165" i="21"/>
  <c r="V165" i="21"/>
  <c r="U165" i="21"/>
  <c r="T165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A164" i="21"/>
  <c r="A168" i="21" s="1"/>
  <c r="G163" i="21"/>
  <c r="E162" i="21" s="1"/>
  <c r="F163" i="21"/>
  <c r="G162" i="21"/>
  <c r="F162" i="21"/>
  <c r="AA161" i="21"/>
  <c r="Z161" i="21"/>
  <c r="Y161" i="21"/>
  <c r="X161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B161" i="21"/>
  <c r="C159" i="21"/>
  <c r="G157" i="21"/>
  <c r="F157" i="21"/>
  <c r="G156" i="21"/>
  <c r="F156" i="21"/>
  <c r="E156" i="21"/>
  <c r="AA155" i="21"/>
  <c r="Z155" i="21"/>
  <c r="Y155" i="21"/>
  <c r="X155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3" i="21"/>
  <c r="F153" i="21"/>
  <c r="G152" i="21"/>
  <c r="E152" i="21" s="1"/>
  <c r="F152" i="21"/>
  <c r="AA151" i="21"/>
  <c r="Z151" i="21"/>
  <c r="Y151" i="21"/>
  <c r="X151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49" i="21"/>
  <c r="E148" i="21" s="1"/>
  <c r="F149" i="21"/>
  <c r="G148" i="21"/>
  <c r="F148" i="21"/>
  <c r="AA147" i="21"/>
  <c r="Z147" i="21"/>
  <c r="Y147" i="21"/>
  <c r="X147" i="21"/>
  <c r="W147" i="21"/>
  <c r="V147" i="21"/>
  <c r="U147" i="21"/>
  <c r="T147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5" i="21"/>
  <c r="F145" i="21"/>
  <c r="G144" i="21"/>
  <c r="F144" i="21"/>
  <c r="E144" i="21"/>
  <c r="AA143" i="21"/>
  <c r="Z143" i="21"/>
  <c r="Y143" i="21"/>
  <c r="X143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1" i="21"/>
  <c r="E140" i="21" s="1"/>
  <c r="F141" i="21"/>
  <c r="G140" i="21"/>
  <c r="F140" i="21"/>
  <c r="AA139" i="21"/>
  <c r="Z139" i="21"/>
  <c r="Y139" i="21"/>
  <c r="X139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B139" i="21"/>
  <c r="A138" i="21"/>
  <c r="A142" i="21" s="1"/>
  <c r="G137" i="21"/>
  <c r="E136" i="21" s="1"/>
  <c r="F137" i="21"/>
  <c r="G136" i="21"/>
  <c r="F136" i="21"/>
  <c r="AA135" i="21"/>
  <c r="Z135" i="21"/>
  <c r="Y135" i="21"/>
  <c r="X135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B135" i="21"/>
  <c r="C133" i="21"/>
  <c r="G131" i="21"/>
  <c r="F131" i="21"/>
  <c r="G130" i="21"/>
  <c r="E130" i="21" s="1"/>
  <c r="F130" i="21"/>
  <c r="AA129" i="21"/>
  <c r="Z129" i="21"/>
  <c r="Y129" i="21"/>
  <c r="X129" i="21"/>
  <c r="W129" i="21"/>
  <c r="V129" i="21"/>
  <c r="U129" i="21"/>
  <c r="T129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7" i="21"/>
  <c r="E126" i="21" s="1"/>
  <c r="F127" i="21"/>
  <c r="G126" i="21"/>
  <c r="F126" i="21"/>
  <c r="AA125" i="21"/>
  <c r="Z125" i="21"/>
  <c r="Y125" i="21"/>
  <c r="X125" i="21"/>
  <c r="W125" i="21"/>
  <c r="V125" i="21"/>
  <c r="U125" i="21"/>
  <c r="T125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3" i="21"/>
  <c r="F123" i="21"/>
  <c r="G122" i="21"/>
  <c r="F122" i="21"/>
  <c r="E122" i="21"/>
  <c r="AA121" i="21"/>
  <c r="Z121" i="21"/>
  <c r="Y121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19" i="21"/>
  <c r="F119" i="21"/>
  <c r="G118" i="21"/>
  <c r="E118" i="21" s="1"/>
  <c r="F118" i="21"/>
  <c r="AA117" i="21"/>
  <c r="Z117" i="21"/>
  <c r="Y117" i="21"/>
  <c r="X117" i="21"/>
  <c r="W117" i="21"/>
  <c r="V117" i="21"/>
  <c r="U117" i="21"/>
  <c r="T117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A116" i="21"/>
  <c r="B117" i="21" s="1"/>
  <c r="G115" i="21"/>
  <c r="E114" i="21" s="1"/>
  <c r="F115" i="21"/>
  <c r="G114" i="21"/>
  <c r="F114" i="21"/>
  <c r="AA113" i="21"/>
  <c r="Z113" i="21"/>
  <c r="Y113" i="21"/>
  <c r="X113" i="21"/>
  <c r="W113" i="21"/>
  <c r="V113" i="21"/>
  <c r="U113" i="21"/>
  <c r="T113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B113" i="21"/>
  <c r="A112" i="21"/>
  <c r="G111" i="21"/>
  <c r="F111" i="21"/>
  <c r="G110" i="21"/>
  <c r="F110" i="21"/>
  <c r="E110" i="21"/>
  <c r="AA109" i="21"/>
  <c r="Z109" i="21"/>
  <c r="Y109" i="21"/>
  <c r="X109" i="21"/>
  <c r="W109" i="21"/>
  <c r="V109" i="21"/>
  <c r="U109" i="21"/>
  <c r="T109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B109" i="21"/>
  <c r="C107" i="21"/>
  <c r="G105" i="21"/>
  <c r="E104" i="21" s="1"/>
  <c r="F105" i="21"/>
  <c r="G104" i="21"/>
  <c r="F104" i="21"/>
  <c r="AA103" i="21"/>
  <c r="Z103" i="21"/>
  <c r="Y103" i="21"/>
  <c r="X103" i="21"/>
  <c r="W103" i="21"/>
  <c r="V103" i="21"/>
  <c r="U103" i="21"/>
  <c r="T103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1" i="21"/>
  <c r="F101" i="21"/>
  <c r="G100" i="21"/>
  <c r="F100" i="21"/>
  <c r="E100" i="21"/>
  <c r="AA99" i="21"/>
  <c r="Z99" i="21"/>
  <c r="Y99" i="21"/>
  <c r="X99" i="21"/>
  <c r="W99" i="21"/>
  <c r="V99" i="21"/>
  <c r="U99" i="21"/>
  <c r="T99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7" i="21"/>
  <c r="F97" i="21"/>
  <c r="G96" i="21"/>
  <c r="E96" i="21" s="1"/>
  <c r="F96" i="21"/>
  <c r="AA95" i="21"/>
  <c r="Z95" i="21"/>
  <c r="Y95" i="21"/>
  <c r="X95" i="21"/>
  <c r="W95" i="21"/>
  <c r="V95" i="21"/>
  <c r="U95" i="21"/>
  <c r="T95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3" i="21"/>
  <c r="E92" i="21" s="1"/>
  <c r="F93" i="21"/>
  <c r="G92" i="21"/>
  <c r="F92" i="21"/>
  <c r="AA91" i="21"/>
  <c r="Z91" i="21"/>
  <c r="Y91" i="21"/>
  <c r="X91" i="21"/>
  <c r="W91" i="21"/>
  <c r="V91" i="21"/>
  <c r="U91" i="21"/>
  <c r="T91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A90" i="21"/>
  <c r="A94" i="21" s="1"/>
  <c r="G89" i="21"/>
  <c r="F89" i="21"/>
  <c r="G88" i="21"/>
  <c r="F88" i="21"/>
  <c r="E88" i="21"/>
  <c r="AA87" i="21"/>
  <c r="Z87" i="21"/>
  <c r="Y87" i="21"/>
  <c r="X87" i="21"/>
  <c r="W87" i="21"/>
  <c r="V87" i="21"/>
  <c r="U87" i="21"/>
  <c r="T87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B87" i="21"/>
  <c r="A86" i="21"/>
  <c r="G85" i="21"/>
  <c r="E84" i="21" s="1"/>
  <c r="F85" i="21"/>
  <c r="G84" i="21"/>
  <c r="F84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B83" i="21"/>
  <c r="C81" i="21"/>
  <c r="G79" i="21"/>
  <c r="E78" i="21" s="1"/>
  <c r="F79" i="21"/>
  <c r="G78" i="21"/>
  <c r="F78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5" i="21"/>
  <c r="F75" i="21"/>
  <c r="G74" i="21"/>
  <c r="F74" i="21"/>
  <c r="E74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1" i="21"/>
  <c r="E70" i="21" s="1"/>
  <c r="F71" i="21"/>
  <c r="G70" i="21"/>
  <c r="F70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7" i="21"/>
  <c r="F67" i="21"/>
  <c r="G66" i="21"/>
  <c r="F66" i="21"/>
  <c r="E66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A64" i="21"/>
  <c r="A68" i="21" s="1"/>
  <c r="G63" i="21"/>
  <c r="F63" i="21"/>
  <c r="G62" i="21"/>
  <c r="E62" i="21" s="1"/>
  <c r="F62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B61" i="21"/>
  <c r="A60" i="21"/>
  <c r="G59" i="21"/>
  <c r="E58" i="21" s="1"/>
  <c r="F59" i="21"/>
  <c r="G58" i="21"/>
  <c r="F58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B57" i="21"/>
  <c r="C55" i="21"/>
  <c r="G53" i="21"/>
  <c r="F53" i="21"/>
  <c r="G52" i="21"/>
  <c r="F52" i="21"/>
  <c r="E52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49" i="21"/>
  <c r="F49" i="21"/>
  <c r="G48" i="21"/>
  <c r="E48" i="21" s="1"/>
  <c r="F48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5" i="21"/>
  <c r="E44" i="21" s="1"/>
  <c r="F45" i="21"/>
  <c r="G44" i="21"/>
  <c r="F44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1" i="21"/>
  <c r="F41" i="21"/>
  <c r="G40" i="21"/>
  <c r="F40" i="21"/>
  <c r="E40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A38" i="21"/>
  <c r="A42" i="21" s="1"/>
  <c r="G37" i="21"/>
  <c r="E36" i="21" s="1"/>
  <c r="F37" i="21"/>
  <c r="G36" i="21"/>
  <c r="F36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B35" i="21"/>
  <c r="A34" i="21"/>
  <c r="G33" i="21"/>
  <c r="E32" i="21" s="1"/>
  <c r="F33" i="21"/>
  <c r="G32" i="21"/>
  <c r="F32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B31" i="21"/>
  <c r="C29" i="21"/>
  <c r="G27" i="21"/>
  <c r="F27" i="21"/>
  <c r="G26" i="21"/>
  <c r="E26" i="21" s="1"/>
  <c r="F26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3" i="21"/>
  <c r="E22" i="21" s="1"/>
  <c r="F23" i="21"/>
  <c r="G22" i="21"/>
  <c r="F22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19" i="21"/>
  <c r="F19" i="21"/>
  <c r="G18" i="21"/>
  <c r="F18" i="21"/>
  <c r="E18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5" i="21"/>
  <c r="F15" i="21"/>
  <c r="G14" i="21"/>
  <c r="E14" i="21" s="1"/>
  <c r="F14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A12" i="21"/>
  <c r="B13" i="21" s="1"/>
  <c r="G11" i="21"/>
  <c r="E10" i="21" s="1"/>
  <c r="F11" i="21"/>
  <c r="G10" i="21"/>
  <c r="F10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B9" i="21"/>
  <c r="A8" i="21"/>
  <c r="G7" i="21"/>
  <c r="F7" i="21"/>
  <c r="G6" i="21"/>
  <c r="F6" i="21"/>
  <c r="E6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B5" i="21"/>
  <c r="C3" i="21"/>
  <c r="G209" i="20"/>
  <c r="E208" i="20" s="1"/>
  <c r="F209" i="20"/>
  <c r="G208" i="20"/>
  <c r="F208" i="20"/>
  <c r="AA207" i="20"/>
  <c r="Z207" i="20"/>
  <c r="Y207" i="20"/>
  <c r="X207" i="20"/>
  <c r="W207" i="20"/>
  <c r="V207" i="20"/>
  <c r="U207" i="20"/>
  <c r="T207" i="20"/>
  <c r="S207" i="20"/>
  <c r="R207" i="20"/>
  <c r="Q207" i="20"/>
  <c r="P207" i="20"/>
  <c r="O207" i="20"/>
  <c r="N207" i="20"/>
  <c r="M207" i="20"/>
  <c r="L207" i="20"/>
  <c r="K207" i="20"/>
  <c r="J207" i="20"/>
  <c r="I207" i="20"/>
  <c r="H207" i="20"/>
  <c r="G205" i="20"/>
  <c r="E204" i="20" s="1"/>
  <c r="F205" i="20"/>
  <c r="G204" i="20"/>
  <c r="F204" i="20"/>
  <c r="AA203" i="20"/>
  <c r="Z203" i="20"/>
  <c r="Y203" i="20"/>
  <c r="X203" i="20"/>
  <c r="W203" i="20"/>
  <c r="V203" i="20"/>
  <c r="U203" i="20"/>
  <c r="T203" i="20"/>
  <c r="S203" i="20"/>
  <c r="R203" i="20"/>
  <c r="Q203" i="20"/>
  <c r="P203" i="20"/>
  <c r="O203" i="20"/>
  <c r="N203" i="20"/>
  <c r="M203" i="20"/>
  <c r="L203" i="20"/>
  <c r="K203" i="20"/>
  <c r="J203" i="20"/>
  <c r="I203" i="20"/>
  <c r="H203" i="20"/>
  <c r="G201" i="20"/>
  <c r="E200" i="20" s="1"/>
  <c r="F201" i="20"/>
  <c r="G200" i="20"/>
  <c r="F200" i="20"/>
  <c r="AA199" i="20"/>
  <c r="Z199" i="20"/>
  <c r="Y199" i="20"/>
  <c r="X199" i="20"/>
  <c r="W199" i="20"/>
  <c r="V199" i="20"/>
  <c r="U199" i="20"/>
  <c r="T199" i="20"/>
  <c r="S199" i="20"/>
  <c r="R199" i="20"/>
  <c r="Q199" i="20"/>
  <c r="P199" i="20"/>
  <c r="O199" i="20"/>
  <c r="N199" i="20"/>
  <c r="M199" i="20"/>
  <c r="L199" i="20"/>
  <c r="K199" i="20"/>
  <c r="J199" i="20"/>
  <c r="I199" i="20"/>
  <c r="H199" i="20"/>
  <c r="G197" i="20"/>
  <c r="E196" i="20" s="1"/>
  <c r="F197" i="20"/>
  <c r="G196" i="20"/>
  <c r="F196" i="20"/>
  <c r="AA195" i="20"/>
  <c r="Z195" i="20"/>
  <c r="Y195" i="20"/>
  <c r="X195" i="20"/>
  <c r="W195" i="20"/>
  <c r="V195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A194" i="20"/>
  <c r="A198" i="20" s="1"/>
  <c r="G193" i="20"/>
  <c r="E192" i="20" s="1"/>
  <c r="F193" i="20"/>
  <c r="G192" i="20"/>
  <c r="F192" i="20"/>
  <c r="AA191" i="20"/>
  <c r="Z191" i="20"/>
  <c r="Y191" i="20"/>
  <c r="X191" i="20"/>
  <c r="W191" i="20"/>
  <c r="V191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B191" i="20"/>
  <c r="A190" i="20"/>
  <c r="G189" i="20"/>
  <c r="F189" i="20"/>
  <c r="G188" i="20"/>
  <c r="E188" i="20" s="1"/>
  <c r="F188" i="20"/>
  <c r="AA187" i="20"/>
  <c r="Z187" i="20"/>
  <c r="Y187" i="20"/>
  <c r="X187" i="20"/>
  <c r="W187" i="20"/>
  <c r="V187" i="20"/>
  <c r="U187" i="20"/>
  <c r="T187" i="20"/>
  <c r="S187" i="20"/>
  <c r="R187" i="20"/>
  <c r="Q187" i="20"/>
  <c r="P187" i="20"/>
  <c r="O187" i="20"/>
  <c r="N187" i="20"/>
  <c r="M187" i="20"/>
  <c r="L187" i="20"/>
  <c r="K187" i="20"/>
  <c r="J187" i="20"/>
  <c r="I187" i="20"/>
  <c r="H187" i="20"/>
  <c r="B187" i="20"/>
  <c r="C185" i="20"/>
  <c r="G183" i="20"/>
  <c r="E182" i="20" s="1"/>
  <c r="F183" i="20"/>
  <c r="G182" i="20"/>
  <c r="F182" i="20"/>
  <c r="AA181" i="20"/>
  <c r="Z181" i="20"/>
  <c r="Y181" i="20"/>
  <c r="X181" i="20"/>
  <c r="W181" i="20"/>
  <c r="V181" i="20"/>
  <c r="U181" i="20"/>
  <c r="T181" i="20"/>
  <c r="S181" i="20"/>
  <c r="R181" i="20"/>
  <c r="Q181" i="20"/>
  <c r="P181" i="20"/>
  <c r="O181" i="20"/>
  <c r="N181" i="20"/>
  <c r="M181" i="20"/>
  <c r="L181" i="20"/>
  <c r="K181" i="20"/>
  <c r="J181" i="20"/>
  <c r="I181" i="20"/>
  <c r="H181" i="20"/>
  <c r="G179" i="20"/>
  <c r="F179" i="20"/>
  <c r="G178" i="20"/>
  <c r="F178" i="20"/>
  <c r="E178" i="20"/>
  <c r="AA177" i="20"/>
  <c r="Z177" i="20"/>
  <c r="Y177" i="20"/>
  <c r="X177" i="20"/>
  <c r="W177" i="20"/>
  <c r="V177" i="20"/>
  <c r="U177" i="20"/>
  <c r="T177" i="20"/>
  <c r="S177" i="20"/>
  <c r="R177" i="20"/>
  <c r="Q177" i="20"/>
  <c r="P177" i="20"/>
  <c r="O177" i="20"/>
  <c r="N177" i="20"/>
  <c r="M177" i="20"/>
  <c r="L177" i="20"/>
  <c r="K177" i="20"/>
  <c r="J177" i="20"/>
  <c r="I177" i="20"/>
  <c r="H177" i="20"/>
  <c r="G175" i="20"/>
  <c r="F175" i="20"/>
  <c r="G174" i="20"/>
  <c r="F174" i="20"/>
  <c r="E174" i="20"/>
  <c r="AA173" i="20"/>
  <c r="Z173" i="20"/>
  <c r="Y173" i="20"/>
  <c r="X173" i="20"/>
  <c r="W173" i="20"/>
  <c r="V173" i="20"/>
  <c r="U173" i="20"/>
  <c r="T173" i="20"/>
  <c r="S173" i="20"/>
  <c r="R173" i="20"/>
  <c r="Q173" i="20"/>
  <c r="P173" i="20"/>
  <c r="O173" i="20"/>
  <c r="N173" i="20"/>
  <c r="M173" i="20"/>
  <c r="L173" i="20"/>
  <c r="K173" i="20"/>
  <c r="J173" i="20"/>
  <c r="I173" i="20"/>
  <c r="H173" i="20"/>
  <c r="G171" i="20"/>
  <c r="E170" i="20" s="1"/>
  <c r="F171" i="20"/>
  <c r="G170" i="20"/>
  <c r="F170" i="20"/>
  <c r="AA169" i="20"/>
  <c r="Z169" i="20"/>
  <c r="Y169" i="20"/>
  <c r="X169" i="20"/>
  <c r="W169" i="20"/>
  <c r="V169" i="20"/>
  <c r="U169" i="20"/>
  <c r="T169" i="20"/>
  <c r="S169" i="20"/>
  <c r="R169" i="20"/>
  <c r="Q169" i="20"/>
  <c r="P169" i="20"/>
  <c r="O169" i="20"/>
  <c r="N169" i="20"/>
  <c r="M169" i="20"/>
  <c r="L169" i="20"/>
  <c r="K169" i="20"/>
  <c r="J169" i="20"/>
  <c r="I169" i="20"/>
  <c r="H169" i="20"/>
  <c r="A168" i="20"/>
  <c r="A172" i="20" s="1"/>
  <c r="G167" i="20"/>
  <c r="E166" i="20" s="1"/>
  <c r="F167" i="20"/>
  <c r="G166" i="20"/>
  <c r="F166" i="20"/>
  <c r="AA165" i="20"/>
  <c r="Z165" i="20"/>
  <c r="Y165" i="20"/>
  <c r="X165" i="20"/>
  <c r="W165" i="20"/>
  <c r="V165" i="20"/>
  <c r="U165" i="20"/>
  <c r="T165" i="20"/>
  <c r="S165" i="20"/>
  <c r="R165" i="20"/>
  <c r="Q165" i="20"/>
  <c r="P165" i="20"/>
  <c r="O165" i="20"/>
  <c r="N165" i="20"/>
  <c r="M165" i="20"/>
  <c r="L165" i="20"/>
  <c r="K165" i="20"/>
  <c r="J165" i="20"/>
  <c r="I165" i="20"/>
  <c r="H165" i="20"/>
  <c r="B165" i="20"/>
  <c r="A164" i="20"/>
  <c r="G163" i="20"/>
  <c r="E162" i="20" s="1"/>
  <c r="F163" i="20"/>
  <c r="G162" i="20"/>
  <c r="F162" i="20"/>
  <c r="AA161" i="20"/>
  <c r="Z161" i="20"/>
  <c r="Y161" i="20"/>
  <c r="X161" i="20"/>
  <c r="W161" i="20"/>
  <c r="V161" i="20"/>
  <c r="U161" i="20"/>
  <c r="T161" i="20"/>
  <c r="S161" i="20"/>
  <c r="R161" i="20"/>
  <c r="Q161" i="20"/>
  <c r="P161" i="20"/>
  <c r="O161" i="20"/>
  <c r="N161" i="20"/>
  <c r="M161" i="20"/>
  <c r="L161" i="20"/>
  <c r="K161" i="20"/>
  <c r="J161" i="20"/>
  <c r="I161" i="20"/>
  <c r="H161" i="20"/>
  <c r="B161" i="20"/>
  <c r="C159" i="20"/>
  <c r="G157" i="20"/>
  <c r="E156" i="20" s="1"/>
  <c r="F157" i="20"/>
  <c r="G156" i="20"/>
  <c r="F156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3" i="20"/>
  <c r="F153" i="20"/>
  <c r="G152" i="20"/>
  <c r="E152" i="20" s="1"/>
  <c r="F152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49" i="20"/>
  <c r="E148" i="20" s="1"/>
  <c r="F149" i="20"/>
  <c r="G148" i="20"/>
  <c r="F148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5" i="20"/>
  <c r="F145" i="20"/>
  <c r="G144" i="20"/>
  <c r="F144" i="20"/>
  <c r="E144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A142" i="20"/>
  <c r="A146" i="20" s="1"/>
  <c r="G141" i="20"/>
  <c r="F141" i="20"/>
  <c r="G140" i="20"/>
  <c r="F140" i="20"/>
  <c r="E140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B139" i="20"/>
  <c r="A138" i="20"/>
  <c r="G137" i="20"/>
  <c r="E136" i="20" s="1"/>
  <c r="F137" i="20"/>
  <c r="G136" i="20"/>
  <c r="F136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B135" i="20"/>
  <c r="C133" i="20"/>
  <c r="G131" i="20"/>
  <c r="E130" i="20" s="1"/>
  <c r="F131" i="20"/>
  <c r="G130" i="20"/>
  <c r="F130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7" i="20"/>
  <c r="E126" i="20" s="1"/>
  <c r="F127" i="20"/>
  <c r="G126" i="20"/>
  <c r="F126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3" i="20"/>
  <c r="E122" i="20" s="1"/>
  <c r="F123" i="20"/>
  <c r="G122" i="20"/>
  <c r="F122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19" i="20"/>
  <c r="E118" i="20" s="1"/>
  <c r="F119" i="20"/>
  <c r="G118" i="20"/>
  <c r="F118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A116" i="20"/>
  <c r="B117" i="20" s="1"/>
  <c r="G115" i="20"/>
  <c r="E114" i="20" s="1"/>
  <c r="F115" i="20"/>
  <c r="G114" i="20"/>
  <c r="F114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B113" i="20"/>
  <c r="A112" i="20"/>
  <c r="G111" i="20"/>
  <c r="F111" i="20"/>
  <c r="G110" i="20"/>
  <c r="F110" i="20"/>
  <c r="E110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B109" i="20"/>
  <c r="C107" i="20"/>
  <c r="G105" i="20"/>
  <c r="F105" i="20"/>
  <c r="G104" i="20"/>
  <c r="F104" i="20"/>
  <c r="E104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1" i="20"/>
  <c r="F101" i="20"/>
  <c r="G100" i="20"/>
  <c r="F100" i="20"/>
  <c r="E100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7" i="20"/>
  <c r="E96" i="20" s="1"/>
  <c r="F97" i="20"/>
  <c r="G96" i="20"/>
  <c r="F96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3" i="20"/>
  <c r="E92" i="20" s="1"/>
  <c r="F93" i="20"/>
  <c r="G92" i="20"/>
  <c r="F92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A90" i="20"/>
  <c r="A94" i="20" s="1"/>
  <c r="G89" i="20"/>
  <c r="E88" i="20" s="1"/>
  <c r="F89" i="20"/>
  <c r="G88" i="20"/>
  <c r="F88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B87" i="20"/>
  <c r="A86" i="20"/>
  <c r="G85" i="20"/>
  <c r="E84" i="20" s="1"/>
  <c r="F85" i="20"/>
  <c r="G84" i="20"/>
  <c r="F84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B83" i="20"/>
  <c r="C81" i="20"/>
  <c r="G79" i="20"/>
  <c r="E78" i="20" s="1"/>
  <c r="F79" i="20"/>
  <c r="G78" i="20"/>
  <c r="F78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5" i="20"/>
  <c r="F75" i="20"/>
  <c r="G74" i="20"/>
  <c r="F74" i="20"/>
  <c r="E74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1" i="20"/>
  <c r="F71" i="20"/>
  <c r="G70" i="20"/>
  <c r="F70" i="20"/>
  <c r="E70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7" i="20"/>
  <c r="F67" i="20"/>
  <c r="G66" i="20"/>
  <c r="F66" i="20"/>
  <c r="E66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A64" i="20"/>
  <c r="A68" i="20" s="1"/>
  <c r="G63" i="20"/>
  <c r="E62" i="20" s="1"/>
  <c r="F63" i="20"/>
  <c r="G62" i="20"/>
  <c r="F62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B61" i="20"/>
  <c r="A60" i="20"/>
  <c r="G59" i="20"/>
  <c r="E58" i="20" s="1"/>
  <c r="F59" i="20"/>
  <c r="G58" i="20"/>
  <c r="F58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B57" i="20"/>
  <c r="C55" i="20"/>
  <c r="G53" i="20"/>
  <c r="E52" i="20" s="1"/>
  <c r="F53" i="20"/>
  <c r="G52" i="20"/>
  <c r="F52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49" i="20"/>
  <c r="E48" i="20" s="1"/>
  <c r="F49" i="20"/>
  <c r="G48" i="20"/>
  <c r="F48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5" i="20"/>
  <c r="F45" i="20"/>
  <c r="G44" i="20"/>
  <c r="F44" i="20"/>
  <c r="E44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1" i="20"/>
  <c r="F41" i="20"/>
  <c r="G40" i="20"/>
  <c r="F40" i="20"/>
  <c r="E40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A38" i="20"/>
  <c r="A42" i="20" s="1"/>
  <c r="G37" i="20"/>
  <c r="F37" i="20"/>
  <c r="G36" i="20"/>
  <c r="F36" i="20"/>
  <c r="E36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B35" i="20"/>
  <c r="A34" i="20"/>
  <c r="G33" i="20"/>
  <c r="F33" i="20"/>
  <c r="G32" i="20"/>
  <c r="F32" i="20"/>
  <c r="E32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B31" i="20"/>
  <c r="C29" i="20"/>
  <c r="G27" i="20"/>
  <c r="E26" i="20" s="1"/>
  <c r="F27" i="20"/>
  <c r="G26" i="20"/>
  <c r="F26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3" i="20"/>
  <c r="E22" i="20" s="1"/>
  <c r="F23" i="20"/>
  <c r="G22" i="20"/>
  <c r="F22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19" i="20"/>
  <c r="E18" i="20" s="1"/>
  <c r="F19" i="20"/>
  <c r="G18" i="20"/>
  <c r="F18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5" i="20"/>
  <c r="E14" i="20" s="1"/>
  <c r="F15" i="20"/>
  <c r="G14" i="20"/>
  <c r="F14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A12" i="20"/>
  <c r="B13" i="20" s="1"/>
  <c r="G11" i="20"/>
  <c r="F11" i="20"/>
  <c r="G10" i="20"/>
  <c r="E10" i="20" s="1"/>
  <c r="F10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B9" i="20"/>
  <c r="A8" i="20"/>
  <c r="G7" i="20"/>
  <c r="F7" i="20"/>
  <c r="G6" i="20"/>
  <c r="F6" i="20"/>
  <c r="E6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B5" i="20"/>
  <c r="C3" i="20"/>
  <c r="A46" i="21" l="1"/>
  <c r="B43" i="21"/>
  <c r="A172" i="21"/>
  <c r="B169" i="21"/>
  <c r="B69" i="20"/>
  <c r="A72" i="20"/>
  <c r="B43" i="20"/>
  <c r="A46" i="20"/>
  <c r="A146" i="21"/>
  <c r="B143" i="21"/>
  <c r="A98" i="20"/>
  <c r="B95" i="20"/>
  <c r="A150" i="20"/>
  <c r="B147" i="20"/>
  <c r="B69" i="21"/>
  <c r="A72" i="21"/>
  <c r="A98" i="21"/>
  <c r="B95" i="21"/>
  <c r="A202" i="20"/>
  <c r="B199" i="20"/>
  <c r="B173" i="20"/>
  <c r="A176" i="20"/>
  <c r="A202" i="21"/>
  <c r="B199" i="21"/>
  <c r="B165" i="21"/>
  <c r="A16" i="20"/>
  <c r="B39" i="20"/>
  <c r="A120" i="20"/>
  <c r="B143" i="20"/>
  <c r="A16" i="21"/>
  <c r="B39" i="21"/>
  <c r="A120" i="21"/>
  <c r="B65" i="20"/>
  <c r="B169" i="20"/>
  <c r="B65" i="21"/>
  <c r="B91" i="20"/>
  <c r="B195" i="20"/>
  <c r="B91" i="21"/>
  <c r="B195" i="21"/>
  <c r="B47" i="20" l="1"/>
  <c r="A50" i="20"/>
  <c r="B51" i="20" s="1"/>
  <c r="A124" i="20"/>
  <c r="B121" i="20"/>
  <c r="A206" i="20"/>
  <c r="B207" i="20" s="1"/>
  <c r="B203" i="20"/>
  <c r="A102" i="20"/>
  <c r="B103" i="20" s="1"/>
  <c r="B99" i="20"/>
  <c r="A20" i="20"/>
  <c r="B17" i="20"/>
  <c r="A124" i="21"/>
  <c r="B121" i="21"/>
  <c r="A76" i="21"/>
  <c r="B77" i="21" s="1"/>
  <c r="B73" i="21"/>
  <c r="A206" i="21"/>
  <c r="B207" i="21" s="1"/>
  <c r="B203" i="21"/>
  <c r="A20" i="21"/>
  <c r="B17" i="21"/>
  <c r="A180" i="20"/>
  <c r="B181" i="20" s="1"/>
  <c r="B177" i="20"/>
  <c r="A76" i="20"/>
  <c r="B77" i="20" s="1"/>
  <c r="B73" i="20"/>
  <c r="B151" i="20"/>
  <c r="A154" i="20"/>
  <c r="B155" i="20" s="1"/>
  <c r="B173" i="21"/>
  <c r="A176" i="21"/>
  <c r="A102" i="21"/>
  <c r="B103" i="21" s="1"/>
  <c r="B99" i="21"/>
  <c r="A150" i="21"/>
  <c r="B147" i="21"/>
  <c r="B47" i="21"/>
  <c r="A50" i="21"/>
  <c r="B51" i="21" s="1"/>
  <c r="A128" i="21" l="1"/>
  <c r="B129" i="21" s="1"/>
  <c r="B125" i="21"/>
  <c r="B151" i="21"/>
  <c r="A154" i="21"/>
  <c r="B155" i="21" s="1"/>
  <c r="A180" i="21"/>
  <c r="B181" i="21" s="1"/>
  <c r="B177" i="21"/>
  <c r="A128" i="20"/>
  <c r="B129" i="20" s="1"/>
  <c r="B125" i="20"/>
  <c r="A24" i="21"/>
  <c r="B25" i="21" s="1"/>
  <c r="B21" i="21"/>
  <c r="A24" i="20"/>
  <c r="B25" i="20" s="1"/>
  <c r="B21" i="20"/>
  <c r="AA64" i="6" l="1"/>
  <c r="AB64" i="6"/>
  <c r="AC64" i="6"/>
  <c r="AD64" i="6"/>
  <c r="AE64" i="6"/>
  <c r="AF64" i="6"/>
  <c r="AA59" i="6"/>
  <c r="AB59" i="6"/>
  <c r="AC59" i="6"/>
  <c r="AD59" i="6"/>
  <c r="AA54" i="6"/>
  <c r="AB54" i="6"/>
  <c r="AC54" i="6"/>
  <c r="AA64" i="5"/>
  <c r="AB64" i="5"/>
  <c r="AC64" i="5"/>
  <c r="AD64" i="5"/>
  <c r="AE64" i="5"/>
  <c r="AF64" i="5"/>
  <c r="AG64" i="5"/>
  <c r="AA54" i="5"/>
  <c r="AB54" i="5"/>
  <c r="AC54" i="5"/>
  <c r="AA59" i="5"/>
  <c r="AB59" i="5"/>
  <c r="AC59" i="5"/>
  <c r="AD59" i="5"/>
  <c r="AE59" i="5"/>
  <c r="G66" i="5"/>
  <c r="F66" i="5"/>
  <c r="G65" i="5"/>
  <c r="F65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B64" i="5"/>
  <c r="C63" i="5"/>
  <c r="G61" i="5"/>
  <c r="F61" i="5"/>
  <c r="G60" i="5"/>
  <c r="E60" i="5" s="1"/>
  <c r="F60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B59" i="5"/>
  <c r="C58" i="5"/>
  <c r="G56" i="5"/>
  <c r="F56" i="5"/>
  <c r="G55" i="5"/>
  <c r="F55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B54" i="5"/>
  <c r="C53" i="5"/>
  <c r="G51" i="5"/>
  <c r="F51" i="5"/>
  <c r="G50" i="5"/>
  <c r="F50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B49" i="5"/>
  <c r="C48" i="5"/>
  <c r="G46" i="5"/>
  <c r="F46" i="5"/>
  <c r="G45" i="5"/>
  <c r="F45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B44" i="5"/>
  <c r="C43" i="5"/>
  <c r="E65" i="5" l="1"/>
  <c r="E55" i="5"/>
  <c r="E50" i="5"/>
  <c r="E45" i="5"/>
  <c r="G66" i="6"/>
  <c r="F66" i="6"/>
  <c r="G65" i="6"/>
  <c r="F65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B64" i="6"/>
  <c r="C63" i="6"/>
  <c r="G61" i="6"/>
  <c r="F61" i="6"/>
  <c r="G60" i="6"/>
  <c r="F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B59" i="6"/>
  <c r="C58" i="6"/>
  <c r="G56" i="6"/>
  <c r="F56" i="6"/>
  <c r="G55" i="6"/>
  <c r="F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B54" i="6"/>
  <c r="C53" i="6"/>
  <c r="G51" i="6"/>
  <c r="E50" i="6" s="1"/>
  <c r="F51" i="6"/>
  <c r="G50" i="6"/>
  <c r="F50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B49" i="6"/>
  <c r="C48" i="6"/>
  <c r="G46" i="6"/>
  <c r="F46" i="6"/>
  <c r="G45" i="6"/>
  <c r="F45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B44" i="6"/>
  <c r="C43" i="6"/>
  <c r="O39" i="11"/>
  <c r="P39" i="11"/>
  <c r="I4" i="12"/>
  <c r="J4" i="12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66" i="7"/>
  <c r="F66" i="7"/>
  <c r="G65" i="7"/>
  <c r="F65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B64" i="7"/>
  <c r="C63" i="7"/>
  <c r="G61" i="7"/>
  <c r="F61" i="7"/>
  <c r="G60" i="7"/>
  <c r="F60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B59" i="7"/>
  <c r="C58" i="7"/>
  <c r="G56" i="7"/>
  <c r="F56" i="7"/>
  <c r="G55" i="7"/>
  <c r="F55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B54" i="7"/>
  <c r="C53" i="7"/>
  <c r="G51" i="7"/>
  <c r="F51" i="7"/>
  <c r="G50" i="7"/>
  <c r="F50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B49" i="7"/>
  <c r="C48" i="7"/>
  <c r="G46" i="7"/>
  <c r="F46" i="7"/>
  <c r="G45" i="7"/>
  <c r="F45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B44" i="7"/>
  <c r="C43" i="7"/>
  <c r="G71" i="3"/>
  <c r="F71" i="3"/>
  <c r="G70" i="3"/>
  <c r="F70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69" i="3"/>
  <c r="C68" i="3"/>
  <c r="G66" i="3"/>
  <c r="F66" i="3"/>
  <c r="G65" i="3"/>
  <c r="F65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64" i="3"/>
  <c r="C63" i="3"/>
  <c r="G61" i="3"/>
  <c r="F61" i="3"/>
  <c r="G60" i="3"/>
  <c r="F60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59" i="3"/>
  <c r="C58" i="3"/>
  <c r="G56" i="3"/>
  <c r="F56" i="3"/>
  <c r="G55" i="3"/>
  <c r="F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54" i="3"/>
  <c r="C53" i="3"/>
  <c r="G51" i="3"/>
  <c r="F51" i="3"/>
  <c r="G50" i="3"/>
  <c r="F50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49" i="3"/>
  <c r="C48" i="3"/>
  <c r="G46" i="3"/>
  <c r="F46" i="3"/>
  <c r="G45" i="3"/>
  <c r="F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44" i="3"/>
  <c r="C43" i="3"/>
  <c r="G71" i="2"/>
  <c r="F71" i="2"/>
  <c r="G70" i="2"/>
  <c r="F70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B69" i="2"/>
  <c r="C68" i="2"/>
  <c r="G66" i="2"/>
  <c r="F66" i="2"/>
  <c r="G65" i="2"/>
  <c r="F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B64" i="2"/>
  <c r="C63" i="2"/>
  <c r="G61" i="2"/>
  <c r="F61" i="2"/>
  <c r="G60" i="2"/>
  <c r="F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B59" i="2"/>
  <c r="C58" i="2"/>
  <c r="G56" i="2"/>
  <c r="F56" i="2"/>
  <c r="G55" i="2"/>
  <c r="F55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B54" i="2"/>
  <c r="C53" i="2"/>
  <c r="G51" i="2"/>
  <c r="F51" i="2"/>
  <c r="G50" i="2"/>
  <c r="F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B49" i="2"/>
  <c r="C48" i="2"/>
  <c r="G46" i="2"/>
  <c r="F46" i="2"/>
  <c r="G45" i="2"/>
  <c r="F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B44" i="2"/>
  <c r="C43" i="2"/>
  <c r="G71" i="1"/>
  <c r="F71" i="1"/>
  <c r="G70" i="1"/>
  <c r="F70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B69" i="1"/>
  <c r="C68" i="1"/>
  <c r="G66" i="1"/>
  <c r="E65" i="1" s="1"/>
  <c r="F66" i="1"/>
  <c r="G65" i="1"/>
  <c r="F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B64" i="1"/>
  <c r="C63" i="1"/>
  <c r="G61" i="1"/>
  <c r="F61" i="1"/>
  <c r="G60" i="1"/>
  <c r="F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C58" i="1"/>
  <c r="G56" i="1"/>
  <c r="F56" i="1"/>
  <c r="G55" i="1"/>
  <c r="F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B54" i="1"/>
  <c r="C53" i="1"/>
  <c r="G51" i="1"/>
  <c r="F51" i="1"/>
  <c r="G50" i="1"/>
  <c r="F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B49" i="1"/>
  <c r="C48" i="1"/>
  <c r="G46" i="1"/>
  <c r="F46" i="1"/>
  <c r="G45" i="1"/>
  <c r="F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B44" i="1"/>
  <c r="C43" i="1"/>
  <c r="E55" i="6" l="1"/>
  <c r="E45" i="6"/>
  <c r="E70" i="1"/>
  <c r="E60" i="6"/>
  <c r="E65" i="6"/>
  <c r="E60" i="1"/>
  <c r="E55" i="1"/>
  <c r="E65" i="7"/>
  <c r="E60" i="7"/>
  <c r="E55" i="7"/>
  <c r="E50" i="7"/>
  <c r="E45" i="7"/>
  <c r="E70" i="3"/>
  <c r="E65" i="3"/>
  <c r="E60" i="3"/>
  <c r="E55" i="3"/>
  <c r="E50" i="3"/>
  <c r="E45" i="3"/>
  <c r="E70" i="2"/>
  <c r="E65" i="2"/>
  <c r="E60" i="2"/>
  <c r="E55" i="2"/>
  <c r="E50" i="2"/>
  <c r="E45" i="2"/>
  <c r="E50" i="1"/>
  <c r="E45" i="1"/>
  <c r="G41" i="14" l="1"/>
  <c r="F41" i="14"/>
  <c r="G40" i="14"/>
  <c r="F40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B39" i="14"/>
  <c r="C38" i="14"/>
  <c r="G36" i="14"/>
  <c r="F36" i="14"/>
  <c r="G35" i="14"/>
  <c r="F35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B34" i="14"/>
  <c r="C33" i="14"/>
  <c r="G31" i="14"/>
  <c r="F31" i="14"/>
  <c r="G30" i="14"/>
  <c r="F30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B29" i="14"/>
  <c r="C28" i="14"/>
  <c r="G26" i="14"/>
  <c r="F26" i="14"/>
  <c r="G25" i="14"/>
  <c r="F25" i="14"/>
  <c r="E25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C23" i="14"/>
  <c r="G21" i="14"/>
  <c r="F21" i="14"/>
  <c r="G20" i="14"/>
  <c r="F20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B19" i="14"/>
  <c r="C18" i="14"/>
  <c r="G16" i="14"/>
  <c r="F16" i="14"/>
  <c r="G15" i="14"/>
  <c r="F15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B14" i="14"/>
  <c r="C13" i="14"/>
  <c r="G11" i="14"/>
  <c r="F11" i="14"/>
  <c r="G10" i="14"/>
  <c r="F10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B9" i="14"/>
  <c r="C8" i="14"/>
  <c r="G6" i="14"/>
  <c r="F6" i="14"/>
  <c r="G5" i="14"/>
  <c r="F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B4" i="14"/>
  <c r="C3" i="14"/>
  <c r="G41" i="11"/>
  <c r="E40" i="11" s="1"/>
  <c r="F41" i="11"/>
  <c r="G40" i="11"/>
  <c r="F40" i="11"/>
  <c r="AA39" i="11"/>
  <c r="Z39" i="11"/>
  <c r="Y39" i="11"/>
  <c r="X39" i="11"/>
  <c r="W39" i="11"/>
  <c r="V39" i="11"/>
  <c r="U39" i="11"/>
  <c r="T39" i="11"/>
  <c r="S39" i="11"/>
  <c r="R39" i="11"/>
  <c r="Q39" i="11"/>
  <c r="N39" i="11"/>
  <c r="M39" i="11"/>
  <c r="L39" i="11"/>
  <c r="K39" i="11"/>
  <c r="J39" i="11"/>
  <c r="I39" i="11"/>
  <c r="H39" i="11"/>
  <c r="B39" i="11"/>
  <c r="C38" i="11"/>
  <c r="G36" i="11"/>
  <c r="F36" i="11"/>
  <c r="G35" i="11"/>
  <c r="F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34" i="11"/>
  <c r="C33" i="11"/>
  <c r="G31" i="11"/>
  <c r="F31" i="11"/>
  <c r="G30" i="11"/>
  <c r="F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B29" i="11"/>
  <c r="C28" i="11"/>
  <c r="G26" i="11"/>
  <c r="F26" i="11"/>
  <c r="G25" i="11"/>
  <c r="F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B24" i="11"/>
  <c r="C23" i="11"/>
  <c r="G21" i="11"/>
  <c r="F21" i="11"/>
  <c r="G20" i="11"/>
  <c r="F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B19" i="11"/>
  <c r="C18" i="11"/>
  <c r="G16" i="11"/>
  <c r="F16" i="11"/>
  <c r="G15" i="11"/>
  <c r="F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B14" i="11"/>
  <c r="C13" i="11"/>
  <c r="G11" i="11"/>
  <c r="F11" i="11"/>
  <c r="G10" i="11"/>
  <c r="F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B9" i="11"/>
  <c r="C8" i="11"/>
  <c r="G6" i="11"/>
  <c r="E5" i="11" s="1"/>
  <c r="F6" i="11"/>
  <c r="G5" i="11"/>
  <c r="F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B4" i="11"/>
  <c r="C3" i="11"/>
  <c r="G41" i="13"/>
  <c r="F41" i="13"/>
  <c r="G40" i="13"/>
  <c r="F40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B39" i="13"/>
  <c r="C38" i="13"/>
  <c r="G36" i="13"/>
  <c r="F36" i="13"/>
  <c r="G35" i="13"/>
  <c r="F35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B34" i="13"/>
  <c r="C33" i="13"/>
  <c r="G31" i="13"/>
  <c r="F31" i="13"/>
  <c r="G30" i="13"/>
  <c r="F30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B29" i="13"/>
  <c r="C28" i="13"/>
  <c r="G26" i="13"/>
  <c r="F26" i="13"/>
  <c r="G25" i="13"/>
  <c r="F25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B24" i="13"/>
  <c r="C23" i="13"/>
  <c r="G21" i="13"/>
  <c r="F21" i="13"/>
  <c r="G20" i="13"/>
  <c r="F20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B19" i="13"/>
  <c r="C18" i="13"/>
  <c r="G16" i="13"/>
  <c r="F16" i="13"/>
  <c r="G15" i="13"/>
  <c r="F15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B14" i="13"/>
  <c r="C13" i="13"/>
  <c r="G11" i="13"/>
  <c r="F11" i="13"/>
  <c r="G10" i="13"/>
  <c r="F10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B9" i="13"/>
  <c r="C8" i="13"/>
  <c r="G6" i="13"/>
  <c r="F6" i="13"/>
  <c r="G5" i="13"/>
  <c r="F5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B4" i="13"/>
  <c r="C3" i="13"/>
  <c r="G41" i="12"/>
  <c r="F41" i="12"/>
  <c r="G40" i="12"/>
  <c r="F40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B39" i="12"/>
  <c r="C38" i="12"/>
  <c r="G36" i="12"/>
  <c r="E35" i="12" s="1"/>
  <c r="F36" i="12"/>
  <c r="G35" i="12"/>
  <c r="F35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B34" i="12"/>
  <c r="C33" i="12"/>
  <c r="G31" i="12"/>
  <c r="F31" i="12"/>
  <c r="G30" i="12"/>
  <c r="F30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B29" i="12"/>
  <c r="C28" i="12"/>
  <c r="G26" i="12"/>
  <c r="F26" i="12"/>
  <c r="G25" i="12"/>
  <c r="F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B24" i="12"/>
  <c r="C23" i="12"/>
  <c r="G21" i="12"/>
  <c r="F21" i="12"/>
  <c r="G20" i="12"/>
  <c r="F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B19" i="12"/>
  <c r="C18" i="12"/>
  <c r="G16" i="12"/>
  <c r="E15" i="12" s="1"/>
  <c r="F16" i="12"/>
  <c r="G15" i="12"/>
  <c r="F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B14" i="12"/>
  <c r="C13" i="12"/>
  <c r="G11" i="12"/>
  <c r="F11" i="12"/>
  <c r="G10" i="12"/>
  <c r="F10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B9" i="12"/>
  <c r="C8" i="12"/>
  <c r="G6" i="12"/>
  <c r="F6" i="12"/>
  <c r="G5" i="12"/>
  <c r="F5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H4" i="12"/>
  <c r="B4" i="12"/>
  <c r="C3" i="12"/>
  <c r="G41" i="10"/>
  <c r="E40" i="10" s="1"/>
  <c r="F41" i="10"/>
  <c r="G40" i="10"/>
  <c r="F40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B39" i="10"/>
  <c r="C38" i="10"/>
  <c r="G36" i="10"/>
  <c r="F36" i="10"/>
  <c r="G35" i="10"/>
  <c r="F35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B34" i="10"/>
  <c r="C33" i="10"/>
  <c r="G31" i="10"/>
  <c r="F31" i="10"/>
  <c r="G30" i="10"/>
  <c r="F30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B29" i="10"/>
  <c r="C28" i="10"/>
  <c r="G26" i="10"/>
  <c r="F26" i="10"/>
  <c r="G25" i="10"/>
  <c r="F25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B24" i="10"/>
  <c r="C23" i="10"/>
  <c r="G21" i="10"/>
  <c r="E20" i="10" s="1"/>
  <c r="F21" i="10"/>
  <c r="G20" i="10"/>
  <c r="F20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B19" i="10"/>
  <c r="C18" i="10"/>
  <c r="G16" i="10"/>
  <c r="F16" i="10"/>
  <c r="G15" i="10"/>
  <c r="F15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B14" i="10"/>
  <c r="C13" i="10"/>
  <c r="G11" i="10"/>
  <c r="F11" i="10"/>
  <c r="G10" i="10"/>
  <c r="F10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B9" i="10"/>
  <c r="C8" i="10"/>
  <c r="G6" i="10"/>
  <c r="F6" i="10"/>
  <c r="G5" i="10"/>
  <c r="F5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B4" i="10"/>
  <c r="C3" i="10"/>
  <c r="G41" i="9"/>
  <c r="F41" i="9"/>
  <c r="G40" i="9"/>
  <c r="F40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B39" i="9"/>
  <c r="C38" i="9"/>
  <c r="G36" i="9"/>
  <c r="F36" i="9"/>
  <c r="G35" i="9"/>
  <c r="F35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B34" i="9"/>
  <c r="C33" i="9"/>
  <c r="G31" i="9"/>
  <c r="F31" i="9"/>
  <c r="G30" i="9"/>
  <c r="F30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B29" i="9"/>
  <c r="C28" i="9"/>
  <c r="G26" i="9"/>
  <c r="F26" i="9"/>
  <c r="G25" i="9"/>
  <c r="F25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B24" i="9"/>
  <c r="C23" i="9"/>
  <c r="G21" i="9"/>
  <c r="F21" i="9"/>
  <c r="G20" i="9"/>
  <c r="F20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B19" i="9"/>
  <c r="C18" i="9"/>
  <c r="G16" i="9"/>
  <c r="F16" i="9"/>
  <c r="G15" i="9"/>
  <c r="F15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B14" i="9"/>
  <c r="C13" i="9"/>
  <c r="G11" i="9"/>
  <c r="F11" i="9"/>
  <c r="G10" i="9"/>
  <c r="F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B9" i="9"/>
  <c r="C8" i="9"/>
  <c r="G6" i="9"/>
  <c r="F6" i="9"/>
  <c r="G5" i="9"/>
  <c r="F5" i="9"/>
  <c r="B4" i="9"/>
  <c r="C3" i="9"/>
  <c r="G41" i="8"/>
  <c r="F41" i="8"/>
  <c r="G40" i="8"/>
  <c r="F40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39" i="8"/>
  <c r="C38" i="8"/>
  <c r="G36" i="8"/>
  <c r="F36" i="8"/>
  <c r="G35" i="8"/>
  <c r="F35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B34" i="8"/>
  <c r="C33" i="8"/>
  <c r="G31" i="8"/>
  <c r="F31" i="8"/>
  <c r="G30" i="8"/>
  <c r="F30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B29" i="8"/>
  <c r="C28" i="8"/>
  <c r="G26" i="8"/>
  <c r="F26" i="8"/>
  <c r="G25" i="8"/>
  <c r="F25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24" i="8"/>
  <c r="C23" i="8"/>
  <c r="G21" i="8"/>
  <c r="F21" i="8"/>
  <c r="G20" i="8"/>
  <c r="F20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19" i="8"/>
  <c r="C18" i="8"/>
  <c r="G16" i="8"/>
  <c r="F16" i="8"/>
  <c r="G15" i="8"/>
  <c r="F15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14" i="8"/>
  <c r="C13" i="8"/>
  <c r="G11" i="8"/>
  <c r="F11" i="8"/>
  <c r="G10" i="8"/>
  <c r="F10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9" i="8"/>
  <c r="C8" i="8"/>
  <c r="G6" i="8"/>
  <c r="F6" i="8"/>
  <c r="G5" i="8"/>
  <c r="F5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B4" i="8"/>
  <c r="C3" i="8"/>
  <c r="G41" i="7"/>
  <c r="F41" i="7"/>
  <c r="G40" i="7"/>
  <c r="F40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B39" i="7"/>
  <c r="C38" i="7"/>
  <c r="G36" i="7"/>
  <c r="F36" i="7"/>
  <c r="G35" i="7"/>
  <c r="F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B34" i="7"/>
  <c r="C33" i="7"/>
  <c r="G31" i="7"/>
  <c r="F31" i="7"/>
  <c r="G30" i="7"/>
  <c r="F30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29" i="7"/>
  <c r="C28" i="7"/>
  <c r="G26" i="7"/>
  <c r="F26" i="7"/>
  <c r="G25" i="7"/>
  <c r="F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B24" i="7"/>
  <c r="C23" i="7"/>
  <c r="G21" i="7"/>
  <c r="F21" i="7"/>
  <c r="G20" i="7"/>
  <c r="F20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B19" i="7"/>
  <c r="C18" i="7"/>
  <c r="G16" i="7"/>
  <c r="F16" i="7"/>
  <c r="G15" i="7"/>
  <c r="F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B14" i="7"/>
  <c r="C13" i="7"/>
  <c r="G11" i="7"/>
  <c r="F11" i="7"/>
  <c r="G10" i="7"/>
  <c r="F10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B9" i="7"/>
  <c r="C8" i="7"/>
  <c r="G6" i="7"/>
  <c r="F6" i="7"/>
  <c r="G5" i="7"/>
  <c r="F5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B4" i="7"/>
  <c r="C3" i="7"/>
  <c r="G41" i="6"/>
  <c r="F41" i="6"/>
  <c r="G40" i="6"/>
  <c r="F40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B39" i="6"/>
  <c r="C38" i="6"/>
  <c r="G36" i="6"/>
  <c r="F36" i="6"/>
  <c r="G35" i="6"/>
  <c r="F35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B34" i="6"/>
  <c r="C33" i="6"/>
  <c r="G31" i="6"/>
  <c r="F31" i="6"/>
  <c r="G30" i="6"/>
  <c r="F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B29" i="6"/>
  <c r="C28" i="6"/>
  <c r="G26" i="6"/>
  <c r="F26" i="6"/>
  <c r="G25" i="6"/>
  <c r="F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B24" i="6"/>
  <c r="C23" i="6"/>
  <c r="G21" i="6"/>
  <c r="E20" i="6" s="1"/>
  <c r="F21" i="6"/>
  <c r="G20" i="6"/>
  <c r="F20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B19" i="6"/>
  <c r="C18" i="6"/>
  <c r="G16" i="6"/>
  <c r="F16" i="6"/>
  <c r="G15" i="6"/>
  <c r="F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B14" i="6"/>
  <c r="C13" i="6"/>
  <c r="G11" i="6"/>
  <c r="F11" i="6"/>
  <c r="G10" i="6"/>
  <c r="F10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B9" i="6"/>
  <c r="C8" i="6"/>
  <c r="G6" i="6"/>
  <c r="F6" i="6"/>
  <c r="G5" i="6"/>
  <c r="F5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B4" i="6"/>
  <c r="C3" i="6"/>
  <c r="G41" i="5"/>
  <c r="F41" i="5"/>
  <c r="G40" i="5"/>
  <c r="F40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B39" i="5"/>
  <c r="C38" i="5"/>
  <c r="G36" i="5"/>
  <c r="F36" i="5"/>
  <c r="G35" i="5"/>
  <c r="F35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B34" i="5"/>
  <c r="C33" i="5"/>
  <c r="G31" i="5"/>
  <c r="F31" i="5"/>
  <c r="G30" i="5"/>
  <c r="F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B29" i="5"/>
  <c r="C28" i="5"/>
  <c r="G26" i="5"/>
  <c r="E25" i="5" s="1"/>
  <c r="F26" i="5"/>
  <c r="G25" i="5"/>
  <c r="F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24" i="5"/>
  <c r="C23" i="5"/>
  <c r="G21" i="5"/>
  <c r="F21" i="5"/>
  <c r="G20" i="5"/>
  <c r="F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19" i="5"/>
  <c r="C18" i="5"/>
  <c r="G16" i="5"/>
  <c r="F16" i="5"/>
  <c r="G15" i="5"/>
  <c r="F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14" i="5"/>
  <c r="C13" i="5"/>
  <c r="G11" i="5"/>
  <c r="F11" i="5"/>
  <c r="G10" i="5"/>
  <c r="F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9" i="5"/>
  <c r="C8" i="5"/>
  <c r="G6" i="5"/>
  <c r="E5" i="5" s="1"/>
  <c r="F6" i="5"/>
  <c r="G5" i="5"/>
  <c r="F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B4" i="5"/>
  <c r="C3" i="5"/>
  <c r="G41" i="4"/>
  <c r="F41" i="4"/>
  <c r="G40" i="4"/>
  <c r="F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B39" i="4"/>
  <c r="C38" i="4"/>
  <c r="G36" i="4"/>
  <c r="F36" i="4"/>
  <c r="G35" i="4"/>
  <c r="F35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B34" i="4"/>
  <c r="C33" i="4"/>
  <c r="G31" i="4"/>
  <c r="F31" i="4"/>
  <c r="G30" i="4"/>
  <c r="F30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B29" i="4"/>
  <c r="C28" i="4"/>
  <c r="G26" i="4"/>
  <c r="F26" i="4"/>
  <c r="G25" i="4"/>
  <c r="F25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B24" i="4"/>
  <c r="C23" i="4"/>
  <c r="G21" i="4"/>
  <c r="F21" i="4"/>
  <c r="G20" i="4"/>
  <c r="F20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B19" i="4"/>
  <c r="C18" i="4"/>
  <c r="G16" i="4"/>
  <c r="E15" i="4" s="1"/>
  <c r="F16" i="4"/>
  <c r="G15" i="4"/>
  <c r="F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B14" i="4"/>
  <c r="C13" i="4"/>
  <c r="G11" i="4"/>
  <c r="F11" i="4"/>
  <c r="G10" i="4"/>
  <c r="F10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B9" i="4"/>
  <c r="C8" i="4"/>
  <c r="G6" i="4"/>
  <c r="E5" i="4" s="1"/>
  <c r="F6" i="4"/>
  <c r="G5" i="4"/>
  <c r="F5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B4" i="4"/>
  <c r="C3" i="4"/>
  <c r="G41" i="3"/>
  <c r="F41" i="3"/>
  <c r="G40" i="3"/>
  <c r="F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39" i="3"/>
  <c r="C38" i="3"/>
  <c r="G36" i="3"/>
  <c r="F36" i="3"/>
  <c r="G35" i="3"/>
  <c r="F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34" i="3"/>
  <c r="C33" i="3"/>
  <c r="G31" i="3"/>
  <c r="F31" i="3"/>
  <c r="G30" i="3"/>
  <c r="F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29" i="3"/>
  <c r="C28" i="3"/>
  <c r="G26" i="3"/>
  <c r="F26" i="3"/>
  <c r="G25" i="3"/>
  <c r="F25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24" i="3"/>
  <c r="C23" i="3"/>
  <c r="G21" i="3"/>
  <c r="F21" i="3"/>
  <c r="G20" i="3"/>
  <c r="F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19" i="3"/>
  <c r="C18" i="3"/>
  <c r="G16" i="3"/>
  <c r="F16" i="3"/>
  <c r="G15" i="3"/>
  <c r="F15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B14" i="3"/>
  <c r="C13" i="3"/>
  <c r="G11" i="3"/>
  <c r="F11" i="3"/>
  <c r="G10" i="3"/>
  <c r="F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9" i="3"/>
  <c r="C8" i="3"/>
  <c r="G6" i="3"/>
  <c r="F6" i="3"/>
  <c r="G5" i="3"/>
  <c r="F5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4" i="3"/>
  <c r="C3" i="3"/>
  <c r="G41" i="2"/>
  <c r="F41" i="2"/>
  <c r="G40" i="2"/>
  <c r="F40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B39" i="2"/>
  <c r="C38" i="2"/>
  <c r="G36" i="2"/>
  <c r="F36" i="2"/>
  <c r="G35" i="2"/>
  <c r="F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B34" i="2"/>
  <c r="C33" i="2"/>
  <c r="G31" i="2"/>
  <c r="F31" i="2"/>
  <c r="G30" i="2"/>
  <c r="F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B29" i="2"/>
  <c r="C28" i="2"/>
  <c r="G26" i="2"/>
  <c r="F26" i="2"/>
  <c r="G25" i="2"/>
  <c r="F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B24" i="2"/>
  <c r="C23" i="2"/>
  <c r="G21" i="2"/>
  <c r="E20" i="2" s="1"/>
  <c r="F21" i="2"/>
  <c r="G20" i="2"/>
  <c r="F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B19" i="2"/>
  <c r="C18" i="2"/>
  <c r="G16" i="2"/>
  <c r="F16" i="2"/>
  <c r="G15" i="2"/>
  <c r="F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B14" i="2"/>
  <c r="C13" i="2"/>
  <c r="G11" i="2"/>
  <c r="F11" i="2"/>
  <c r="G10" i="2"/>
  <c r="F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B9" i="2"/>
  <c r="C8" i="2"/>
  <c r="G6" i="2"/>
  <c r="F6" i="2"/>
  <c r="G5" i="2"/>
  <c r="F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B4" i="2"/>
  <c r="C3" i="2"/>
  <c r="G41" i="1"/>
  <c r="F41" i="1"/>
  <c r="G40" i="1"/>
  <c r="F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39" i="1"/>
  <c r="C38" i="1"/>
  <c r="G36" i="1"/>
  <c r="F36" i="1"/>
  <c r="G35" i="1"/>
  <c r="F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B34" i="1"/>
  <c r="C33" i="1"/>
  <c r="G31" i="1"/>
  <c r="F31" i="1"/>
  <c r="G30" i="1"/>
  <c r="F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B29" i="1"/>
  <c r="C28" i="1"/>
  <c r="G26" i="1"/>
  <c r="F26" i="1"/>
  <c r="G25" i="1"/>
  <c r="F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B24" i="1"/>
  <c r="C23" i="1"/>
  <c r="G21" i="1"/>
  <c r="F21" i="1"/>
  <c r="G20" i="1"/>
  <c r="F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19" i="1"/>
  <c r="C18" i="1"/>
  <c r="G16" i="1"/>
  <c r="F16" i="1"/>
  <c r="G15" i="1"/>
  <c r="F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B14" i="1"/>
  <c r="C13" i="1"/>
  <c r="G11" i="1"/>
  <c r="F11" i="1"/>
  <c r="G10" i="1"/>
  <c r="F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9" i="1"/>
  <c r="C8" i="1"/>
  <c r="G6" i="1"/>
  <c r="F6" i="1"/>
  <c r="G5" i="1"/>
  <c r="F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B4" i="1"/>
  <c r="C3" i="1"/>
  <c r="E40" i="6" l="1"/>
  <c r="E35" i="6"/>
  <c r="G2" i="6"/>
  <c r="E40" i="5"/>
  <c r="E15" i="5"/>
  <c r="E10" i="5"/>
  <c r="E40" i="4"/>
  <c r="E35" i="4"/>
  <c r="E30" i="4"/>
  <c r="E25" i="4"/>
  <c r="E10" i="4"/>
  <c r="G3" i="2"/>
  <c r="G2" i="10"/>
  <c r="G2" i="5"/>
  <c r="E20" i="5"/>
  <c r="G3" i="3"/>
  <c r="G3" i="5"/>
  <c r="E15" i="8"/>
  <c r="E30" i="13"/>
  <c r="E15" i="14"/>
  <c r="G2" i="4"/>
  <c r="G3" i="4"/>
  <c r="E20" i="4"/>
  <c r="E30" i="5"/>
  <c r="E35" i="5"/>
  <c r="E30" i="6"/>
  <c r="E25" i="6"/>
  <c r="E15" i="6"/>
  <c r="E10" i="6"/>
  <c r="E5" i="6"/>
  <c r="E40" i="14"/>
  <c r="E35" i="14"/>
  <c r="E30" i="14"/>
  <c r="E20" i="14"/>
  <c r="G3" i="14"/>
  <c r="G2" i="14"/>
  <c r="E10" i="14"/>
  <c r="E5" i="14"/>
  <c r="E35" i="11"/>
  <c r="E30" i="11"/>
  <c r="E25" i="11"/>
  <c r="G2" i="11"/>
  <c r="E20" i="11"/>
  <c r="E15" i="11"/>
  <c r="E10" i="11"/>
  <c r="E40" i="13"/>
  <c r="E35" i="13"/>
  <c r="E25" i="13"/>
  <c r="E20" i="13"/>
  <c r="E15" i="13"/>
  <c r="G2" i="13"/>
  <c r="E10" i="13"/>
  <c r="E5" i="13"/>
  <c r="E40" i="12"/>
  <c r="E30" i="12"/>
  <c r="E25" i="12"/>
  <c r="G2" i="12"/>
  <c r="E20" i="12"/>
  <c r="G3" i="12"/>
  <c r="E10" i="12"/>
  <c r="E5" i="12"/>
  <c r="E35" i="10"/>
  <c r="E30" i="10"/>
  <c r="E25" i="10"/>
  <c r="E15" i="10"/>
  <c r="E10" i="10"/>
  <c r="G3" i="10"/>
  <c r="E5" i="10"/>
  <c r="E40" i="9"/>
  <c r="E35" i="9"/>
  <c r="E30" i="9"/>
  <c r="E25" i="9"/>
  <c r="E20" i="9"/>
  <c r="E15" i="9"/>
  <c r="G2" i="9"/>
  <c r="E10" i="9"/>
  <c r="E5" i="9"/>
  <c r="E40" i="8"/>
  <c r="E35" i="8"/>
  <c r="E30" i="8"/>
  <c r="E25" i="8"/>
  <c r="E20" i="8"/>
  <c r="G2" i="8"/>
  <c r="G3" i="8"/>
  <c r="E10" i="8"/>
  <c r="E5" i="8"/>
  <c r="E40" i="7"/>
  <c r="E35" i="7"/>
  <c r="E30" i="7"/>
  <c r="E25" i="7"/>
  <c r="E20" i="7"/>
  <c r="E15" i="7"/>
  <c r="E10" i="7"/>
  <c r="G2" i="7"/>
  <c r="G3" i="7"/>
  <c r="E5" i="7"/>
  <c r="E40" i="3"/>
  <c r="G2" i="3"/>
  <c r="E35" i="3"/>
  <c r="E30" i="3"/>
  <c r="E25" i="3"/>
  <c r="E20" i="3"/>
  <c r="E15" i="3"/>
  <c r="E10" i="3"/>
  <c r="E5" i="3"/>
  <c r="E40" i="2"/>
  <c r="E35" i="2"/>
  <c r="E30" i="2"/>
  <c r="E25" i="2"/>
  <c r="E15" i="2"/>
  <c r="G2" i="2"/>
  <c r="E10" i="2"/>
  <c r="E5" i="2"/>
  <c r="E40" i="1"/>
  <c r="E35" i="1"/>
  <c r="E30" i="1"/>
  <c r="E25" i="1"/>
  <c r="E20" i="1"/>
  <c r="E15" i="1"/>
  <c r="E5" i="1"/>
  <c r="G3" i="11"/>
  <c r="G3" i="13"/>
  <c r="G3" i="9"/>
  <c r="G3" i="6"/>
  <c r="G2" i="1"/>
  <c r="G3" i="1"/>
  <c r="E10" i="1"/>
</calcChain>
</file>

<file path=xl/sharedStrings.xml><?xml version="1.0" encoding="utf-8"?>
<sst xmlns="http://schemas.openxmlformats.org/spreadsheetml/2006/main" count="2402" uniqueCount="50">
  <si>
    <t>g3d4</t>
  </si>
  <si>
    <t>Total</t>
  </si>
  <si>
    <t>Note: red are Non-Arveson points</t>
  </si>
  <si>
    <t>gn/d</t>
  </si>
  <si>
    <t>rejected tuples </t>
  </si>
  <si>
    <t>reducible %</t>
  </si>
  <si>
    <t>expected value</t>
  </si>
  <si>
    <t># expr</t>
  </si>
  <si>
    <t>all</t>
  </si>
  <si>
    <t>seed</t>
  </si>
  <si>
    <t>irreducible</t>
  </si>
  <si>
    <t xml:space="preserve">   </t>
  </si>
  <si>
    <t>g2d3</t>
  </si>
  <si>
    <t>g2d4</t>
  </si>
  <si>
    <t>g2d5</t>
  </si>
  <si>
    <t>g3d5</t>
  </si>
  <si>
    <t>g3d6</t>
  </si>
  <si>
    <t>g3d7</t>
  </si>
  <si>
    <t>g4d4</t>
  </si>
  <si>
    <t>g4d5</t>
  </si>
  <si>
    <t>g4d6</t>
  </si>
  <si>
    <t>g5d5</t>
  </si>
  <si>
    <t>g5d6</t>
  </si>
  <si>
    <t>g5d7</t>
  </si>
  <si>
    <t>g6d7</t>
  </si>
  <si>
    <t>1234, 2345, 3456, 4567, 5678</t>
  </si>
  <si>
    <t>1000, 1000, 1000, 1000, 1000</t>
  </si>
  <si>
    <t/>
  </si>
  <si>
    <r>
      <t>{</t>
    </r>
    <r>
      <rPr>
        <sz val="12"/>
        <color rgb="FFFF0000"/>
        <rFont val="Calibri (Body)_x0000_"/>
      </rPr>
      <t>{2,6,7}</t>
    </r>
    <r>
      <rPr>
        <sz val="12"/>
        <color theme="1"/>
        <rFont val="Calibri"/>
        <family val="2"/>
        <scheme val="minor"/>
      </rPr>
      <t>,{2,6,489}}</t>
    </r>
  </si>
  <si>
    <r>
      <t>{</t>
    </r>
    <r>
      <rPr>
        <sz val="12"/>
        <color rgb="FFFF0000"/>
        <rFont val="Calibri (Body)"/>
      </rPr>
      <t>{3,8,2}</t>
    </r>
    <r>
      <rPr>
        <sz val="12"/>
        <color rgb="FF000000"/>
        <rFont val="Calibri"/>
        <family val="2"/>
        <scheme val="minor"/>
      </rPr>
      <t>,{3,8,1090}}</t>
    </r>
  </si>
  <si>
    <r>
      <t>{</t>
    </r>
    <r>
      <rPr>
        <sz val="12"/>
        <color rgb="FFFF0000"/>
        <rFont val="Calibri (Body)_x0000_"/>
      </rPr>
      <t>{4,3}</t>
    </r>
    <r>
      <rPr>
        <sz val="12"/>
        <color theme="1"/>
        <rFont val="Calibri"/>
        <family val="2"/>
        <scheme val="minor"/>
      </rPr>
      <t>,{4,1696}}   {</t>
    </r>
    <r>
      <rPr>
        <sz val="12"/>
        <color rgb="FFFF0000"/>
        <rFont val="Calibri (Body)_x0000_"/>
      </rPr>
      <t>{4,10,2}</t>
    </r>
    <r>
      <rPr>
        <sz val="12"/>
        <color theme="1"/>
        <rFont val="Calibri"/>
        <family val="2"/>
        <scheme val="minor"/>
      </rPr>
      <t>,{4,10,1630}}</t>
    </r>
  </si>
  <si>
    <r>
      <t>{</t>
    </r>
    <r>
      <rPr>
        <sz val="12"/>
        <color rgb="FFFF0000"/>
        <rFont val="Calibri (Body)_x0000_"/>
      </rPr>
      <t>{4,17,2}</t>
    </r>
    <r>
      <rPr>
        <sz val="12"/>
        <color theme="1"/>
        <rFont val="Calibri"/>
        <family val="2"/>
        <scheme val="minor"/>
      </rPr>
      <t>,{4,17,67}}</t>
    </r>
  </si>
  <si>
    <r>
      <t>{</t>
    </r>
    <r>
      <rPr>
        <sz val="12"/>
        <color rgb="FFFF0000"/>
        <rFont val="Calibri (Body)_x0000_"/>
      </rPr>
      <t>{5,12,1}</t>
    </r>
    <r>
      <rPr>
        <sz val="12"/>
        <color theme="1"/>
        <rFont val="Calibri"/>
        <family val="2"/>
        <scheme val="minor"/>
      </rPr>
      <t>,{5,12,2170}}</t>
    </r>
  </si>
  <si>
    <r>
      <t>{</t>
    </r>
    <r>
      <rPr>
        <sz val="12"/>
        <color rgb="FFFF0000"/>
        <rFont val="Calibri (Body)_x0000_"/>
      </rPr>
      <t>{6,1}</t>
    </r>
    <r>
      <rPr>
        <sz val="12"/>
        <color theme="1"/>
        <rFont val="Calibri"/>
        <family val="2"/>
        <scheme val="minor"/>
      </rPr>
      <t>,{6,2644}}   {</t>
    </r>
    <r>
      <rPr>
        <sz val="12"/>
        <color rgb="FFFF0000"/>
        <rFont val="Calibri (Body)"/>
      </rPr>
      <t>{}</t>
    </r>
    <r>
      <rPr>
        <sz val="12"/>
        <color theme="1"/>
        <rFont val="Calibri"/>
        <family val="2"/>
        <scheme val="minor"/>
      </rPr>
      <t>,{6,14,2498}}</t>
    </r>
  </si>
  <si>
    <r>
      <t>{</t>
    </r>
    <r>
      <rPr>
        <sz val="12"/>
        <color rgb="FFFF0000"/>
        <rFont val="Calibri (Body)_x0000_"/>
      </rPr>
      <t>{8,18,1}</t>
    </r>
    <r>
      <rPr>
        <sz val="12"/>
        <color theme="1"/>
        <rFont val="Calibri"/>
        <family val="2"/>
        <scheme val="minor"/>
      </rPr>
      <t>,{8,18,2646}}</t>
    </r>
  </si>
  <si>
    <r>
      <t>{</t>
    </r>
    <r>
      <rPr>
        <sz val="12"/>
        <color rgb="FFFF0000"/>
        <rFont val="Calibri (Body)_x0000_"/>
      </rPr>
      <t>{1,4,2}</t>
    </r>
    <r>
      <rPr>
        <sz val="12"/>
        <color theme="1"/>
        <rFont val="Calibri"/>
        <family val="2"/>
        <scheme val="minor"/>
      </rPr>
      <t>,{1,4,479}}</t>
    </r>
  </si>
  <si>
    <r>
      <t>{</t>
    </r>
    <r>
      <rPr>
        <sz val="12"/>
        <color rgb="FFFF0000"/>
        <rFont val="Calibri (Body)_x0000_"/>
      </rPr>
      <t>{2,8,1}</t>
    </r>
    <r>
      <rPr>
        <sz val="12"/>
        <color theme="1"/>
        <rFont val="Calibri"/>
        <family val="2"/>
        <scheme val="minor"/>
      </rPr>
      <t>,{2,8,953}}</t>
    </r>
  </si>
  <si>
    <r>
      <t>{</t>
    </r>
    <r>
      <rPr>
        <sz val="12"/>
        <color theme="1"/>
        <rFont val="Calibri (Body)_x0000_"/>
      </rPr>
      <t>{5,6,52}</t>
    </r>
    <r>
      <rPr>
        <sz val="12"/>
        <color theme="1"/>
        <rFont val="Calibri"/>
        <family val="2"/>
        <scheme val="minor"/>
      </rPr>
      <t>,{5,7,1}}</t>
    </r>
  </si>
  <si>
    <r>
      <t>{</t>
    </r>
    <r>
      <rPr>
        <sz val="12"/>
        <color theme="1"/>
        <rFont val="Calibri (Body)_x0000_"/>
      </rPr>
      <t>{8,14,5}</t>
    </r>
    <r>
      <rPr>
        <sz val="12"/>
        <color theme="1"/>
        <rFont val="Calibri"/>
        <family val="2"/>
        <scheme val="minor"/>
      </rPr>
      <t>,{8,15,6}}</t>
    </r>
  </si>
  <si>
    <r>
      <t>{</t>
    </r>
    <r>
      <rPr>
        <sz val="12"/>
        <color rgb="FFFF0000"/>
        <rFont val="Calibri (Body)_x0000_"/>
      </rPr>
      <t>{5,32,2}</t>
    </r>
    <r>
      <rPr>
        <sz val="12"/>
        <color theme="1"/>
        <rFont val="Calibri"/>
        <family val="2"/>
        <scheme val="minor"/>
      </rPr>
      <t>,{5,35,167}}</t>
    </r>
  </si>
  <si>
    <r>
      <t>{</t>
    </r>
    <r>
      <rPr>
        <sz val="12"/>
        <color rgb="FFFF0000"/>
        <rFont val="Calibri (Body)_x0000_"/>
      </rPr>
      <t>{10,35,1}</t>
    </r>
    <r>
      <rPr>
        <sz val="12"/>
        <color theme="1"/>
        <rFont val="Calibri"/>
        <family val="2"/>
        <scheme val="minor"/>
      </rPr>
      <t>,{10,35,1300}}</t>
    </r>
  </si>
  <si>
    <t>1000, 1000, 1000, 1000, 1000, 5000</t>
  </si>
  <si>
    <t>1234, 2345, 3456, 4567, 5678, 12345</t>
  </si>
  <si>
    <r>
      <t>{</t>
    </r>
    <r>
      <rPr>
        <sz val="12"/>
        <color theme="1"/>
        <rFont val="Calibri (Body)_x0000_"/>
      </rPr>
      <t>{8,14,2}</t>
    </r>
    <r>
      <rPr>
        <sz val="12"/>
        <color theme="1"/>
        <rFont val="Calibri"/>
        <family val="2"/>
        <scheme val="minor"/>
      </rPr>
      <t>,{8,15,1}}</t>
    </r>
  </si>
  <si>
    <t>sign=5n</t>
  </si>
  <si>
    <t>sign=4n</t>
  </si>
  <si>
    <t>sign=3n</t>
  </si>
  <si>
    <t>sign=2n</t>
  </si>
  <si>
    <t>sign=n</t>
  </si>
  <si>
    <t>sign=0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</si>
</sst>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2" fillId="0" borderId="0" xfId="0" applyFont="1"/>
    <xf numFmtId="0" fontId="0" fillId="0" borderId="2" xfId="0" applyBorder="1" applyAlignment="1">
      <alignment horizontal="right" vertical="center"/>
    </xf>
    <xf numFmtId="0" fontId="0" fillId="2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73B2-3DE8-9540-ABCD-4031578F0C52}">
  <dimension ref="A1:AD71"/>
  <sheetViews>
    <sheetView topLeftCell="A12" zoomScale="58" workbookViewId="0">
      <selection activeCell="K27" sqref="K2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2</v>
      </c>
      <c r="B1" s="2">
        <v>3</v>
      </c>
      <c r="C1" s="1" t="s">
        <v>12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138247</v>
      </c>
    </row>
    <row r="3" spans="1:30">
      <c r="A3" s="3">
        <v>1</v>
      </c>
      <c r="C3" s="3" t="str">
        <f>CONCATENATE($C$1,"n",A3)</f>
        <v>g2d3n1</v>
      </c>
      <c r="G3" s="7">
        <f>SUM(G6,G11,G16,G21,G26,G31,G36,G41,G46,G51,G56,G61,G66,G71)</f>
        <v>45024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 t="str">
        <f t="shared" ref="I4:P4" si="0">IF(I5&lt;&gt;0,I$1,"")</f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2824</v>
      </c>
      <c r="E5" s="35">
        <f>1-G6/G5</f>
        <v>0</v>
      </c>
      <c r="F5" s="10">
        <f>SUMPRODUCT(H$1:AA$1,H5:AA5)/SUM(H5:AA5)</f>
        <v>1</v>
      </c>
      <c r="G5" s="11">
        <f>SUM(H5:AA5)</f>
        <v>10000</v>
      </c>
      <c r="H5" s="3">
        <v>10000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</v>
      </c>
      <c r="G6" s="11">
        <f>SUM(H6:AA6)</f>
        <v>10000</v>
      </c>
      <c r="H6" s="3">
        <v>10000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g2d3n2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2936</v>
      </c>
      <c r="E10" s="35">
        <f>1-G11/G10</f>
        <v>0.94327731092436973</v>
      </c>
      <c r="F10" s="10">
        <f>SUMPRODUCT(H$1:AA$1,H10:AA10)/SUM(H10:AA10)</f>
        <v>1.9868947579031613</v>
      </c>
      <c r="G10" s="11">
        <f>SUM(H10:AA10)</f>
        <v>9996</v>
      </c>
      <c r="H10" s="4">
        <v>131</v>
      </c>
      <c r="I10" s="3">
        <v>9865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1.7689594356261023</v>
      </c>
      <c r="G11" s="11">
        <f>SUM(H11:AA11)</f>
        <v>567</v>
      </c>
      <c r="H11" s="4">
        <v>131</v>
      </c>
      <c r="I11" s="3">
        <v>436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g2d3n3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 t="str">
        <f t="shared" si="4"/>
        <v/>
      </c>
      <c r="L14" s="3" t="str">
        <f t="shared" si="4"/>
        <v/>
      </c>
      <c r="M14" s="3" t="str">
        <f t="shared" si="4"/>
        <v/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2864</v>
      </c>
      <c r="E15" s="35">
        <f>1-G16/G15</f>
        <v>0.94976706501924246</v>
      </c>
      <c r="F15" s="10">
        <f>SUMPRODUCT(H$1:AA$1,H15:AA15)/SUM(H15:AA15)</f>
        <v>2.9495645128620618</v>
      </c>
      <c r="G15" s="11">
        <f>SUM(H15:AA15)</f>
        <v>9874</v>
      </c>
      <c r="I15" s="3">
        <v>498</v>
      </c>
      <c r="J15" s="3">
        <v>9376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2</v>
      </c>
      <c r="G16" s="11">
        <f>SUM(H16:AA16)</f>
        <v>496</v>
      </c>
      <c r="I16" s="3">
        <v>496</v>
      </c>
      <c r="J16" s="3">
        <v>0</v>
      </c>
      <c r="AC16"/>
      <c r="AD16"/>
    </row>
    <row r="17" spans="1:30">
      <c r="A17" s="3"/>
      <c r="B17" s="6"/>
      <c r="C17" s="3"/>
      <c r="I17" s="16" t="s">
        <v>28</v>
      </c>
      <c r="AC17"/>
      <c r="AD17"/>
    </row>
    <row r="18" spans="1:30">
      <c r="A18" s="3">
        <v>4</v>
      </c>
      <c r="C18" s="3" t="str">
        <f>CONCATENATE($C$1,"n",A18)</f>
        <v>g2d3n4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>
        <f t="shared" ref="I19:P19" si="6">IF(I20&lt;&gt;0,I$1,"")</f>
        <v>2</v>
      </c>
      <c r="J19" s="3">
        <f t="shared" si="6"/>
        <v>3</v>
      </c>
      <c r="K19" s="3">
        <f t="shared" si="6"/>
        <v>4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3026</v>
      </c>
      <c r="E20" s="35">
        <f>1-G21/G20</f>
        <v>0.88937202952775807</v>
      </c>
      <c r="F20" s="10">
        <f>SUMPRODUCT(H$1:AA$1,H20:AA20)/SUM(H20:AA20)</f>
        <v>3.8860349883709171</v>
      </c>
      <c r="G20" s="11">
        <f>SUM(H20:AA20)</f>
        <v>9889</v>
      </c>
      <c r="I20" s="4">
        <v>2</v>
      </c>
      <c r="J20" s="3">
        <v>1123</v>
      </c>
      <c r="K20" s="3">
        <v>8764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2.9981718464351004</v>
      </c>
      <c r="G21" s="11">
        <f>SUM(H21:AA21)</f>
        <v>1094</v>
      </c>
      <c r="I21" s="4">
        <v>2</v>
      </c>
      <c r="J21" s="3">
        <v>1092</v>
      </c>
      <c r="K21" s="3">
        <v>0</v>
      </c>
      <c r="AC21"/>
      <c r="AD21"/>
    </row>
    <row r="22" spans="1:30">
      <c r="A22" s="3"/>
      <c r="B22" s="6"/>
      <c r="C22" s="3"/>
      <c r="I22" s="3" t="s">
        <v>11</v>
      </c>
      <c r="J22" s="17" t="s">
        <v>29</v>
      </c>
      <c r="AC22"/>
      <c r="AD22"/>
    </row>
    <row r="23" spans="1:30">
      <c r="A23" s="3">
        <v>5</v>
      </c>
      <c r="C23" s="3" t="str">
        <f>CONCATENATE($C$1,"n",A23)</f>
        <v>g2d3n5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 t="str">
        <f t="shared" si="8"/>
        <v/>
      </c>
      <c r="N24" s="3" t="str">
        <f t="shared" si="8"/>
        <v/>
      </c>
      <c r="O24" s="3" t="str">
        <f t="shared" si="8"/>
        <v/>
      </c>
      <c r="P24" s="3" t="str">
        <f t="shared" si="8"/>
        <v/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2902</v>
      </c>
      <c r="E25" s="35">
        <f>1-G26/G25</f>
        <v>0.83264274886306211</v>
      </c>
      <c r="F25" s="10">
        <f>SUMPRODUCT(H$1:AA$1,H25:AA25)/SUM(H25:AA25)</f>
        <v>4.8234461849418899</v>
      </c>
      <c r="G25" s="11">
        <f>SUM(H25:AA25)</f>
        <v>9895</v>
      </c>
      <c r="J25" s="3">
        <v>24</v>
      </c>
      <c r="K25" s="3">
        <v>1699</v>
      </c>
      <c r="L25" s="3">
        <v>8172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3.9855072463768115</v>
      </c>
      <c r="G26" s="11">
        <f>SUM(H26:AA26)</f>
        <v>1656</v>
      </c>
      <c r="J26" s="3">
        <v>24</v>
      </c>
      <c r="K26" s="3">
        <v>1632</v>
      </c>
      <c r="L26" s="3">
        <v>0</v>
      </c>
      <c r="AC26"/>
      <c r="AD26"/>
    </row>
    <row r="27" spans="1:30">
      <c r="A27" s="3"/>
      <c r="B27" s="6"/>
      <c r="C27" s="3"/>
      <c r="K27" s="16" t="s">
        <v>30</v>
      </c>
      <c r="AC27"/>
      <c r="AD27"/>
    </row>
    <row r="28" spans="1:30">
      <c r="A28" s="3">
        <v>6</v>
      </c>
      <c r="C28" s="3" t="str">
        <f>CONCATENATE($C$1,"n",A28)</f>
        <v>g2d3n6</v>
      </c>
      <c r="AC28"/>
      <c r="AD28"/>
    </row>
    <row r="29" spans="1:30">
      <c r="A29" s="3" t="s">
        <v>3</v>
      </c>
      <c r="B29" s="9">
        <f>CEILING($A$1*A28/$B$1,1)</f>
        <v>4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 t="str">
        <f t="shared" si="10"/>
        <v/>
      </c>
      <c r="O29" s="3" t="str">
        <f t="shared" si="10"/>
        <v/>
      </c>
      <c r="P29" s="3" t="str">
        <f t="shared" si="10"/>
        <v/>
      </c>
      <c r="Q29" s="3" t="str">
        <f>IF(Q30&lt;&gt;0,Q$1,"")</f>
        <v/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2902</v>
      </c>
      <c r="E30" s="35">
        <f>1-G31/G30</f>
        <v>0.77385159010600701</v>
      </c>
      <c r="F30" s="10">
        <f>SUMPRODUCT(H$1:AA$1,H30:AA30)/SUM(H30:AA30)</f>
        <v>5.7559818273599195</v>
      </c>
      <c r="G30" s="11">
        <f>SUM(H30:AA30)</f>
        <v>9905</v>
      </c>
      <c r="K30" s="3">
        <v>69</v>
      </c>
      <c r="L30" s="3">
        <v>2279</v>
      </c>
      <c r="M30" s="3">
        <v>7557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4.9691964285714283</v>
      </c>
      <c r="G31" s="11">
        <f>SUM(H31:AA31)</f>
        <v>2240</v>
      </c>
      <c r="K31" s="3">
        <v>69</v>
      </c>
      <c r="L31" s="3">
        <v>2171</v>
      </c>
      <c r="M31" s="3">
        <v>0</v>
      </c>
      <c r="AC31"/>
      <c r="AD31"/>
    </row>
    <row r="32" spans="1:30">
      <c r="A32" s="3"/>
      <c r="B32" s="6"/>
      <c r="C32" s="3"/>
      <c r="K32" s="16" t="s">
        <v>31</v>
      </c>
      <c r="L32" s="16" t="s">
        <v>32</v>
      </c>
      <c r="AC32"/>
      <c r="AD32"/>
    </row>
    <row r="33" spans="1:30">
      <c r="A33" s="3">
        <v>7</v>
      </c>
      <c r="C33" s="3" t="str">
        <f>CONCATENATE($C$1,"n",A33)</f>
        <v>g2d3n7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2804</v>
      </c>
      <c r="E35" s="35">
        <f>1-G36/G35</f>
        <v>0.72425316455696209</v>
      </c>
      <c r="F35" s="10">
        <f>SUMPRODUCT(H$1:AA$1,H35:AA35)/SUM(H35:AA35)</f>
        <v>6.6865822784810129</v>
      </c>
      <c r="G35" s="11">
        <f>SUM(H35:AA35)</f>
        <v>9875</v>
      </c>
      <c r="L35" s="3">
        <v>225</v>
      </c>
      <c r="M35" s="3">
        <v>2645</v>
      </c>
      <c r="N35" s="3">
        <v>7005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5.9173705471905986</v>
      </c>
      <c r="G36" s="11">
        <f>SUM(H36:AA36)</f>
        <v>2723</v>
      </c>
      <c r="L36" s="3">
        <v>225</v>
      </c>
      <c r="M36" s="3">
        <v>2498</v>
      </c>
      <c r="N36" s="3">
        <v>0</v>
      </c>
      <c r="AC36"/>
      <c r="AD36"/>
    </row>
    <row r="37" spans="1:30">
      <c r="E37"/>
      <c r="F37" s="8"/>
      <c r="G37" s="8"/>
      <c r="M37" s="16" t="s">
        <v>33</v>
      </c>
      <c r="AC37"/>
      <c r="AD37"/>
    </row>
    <row r="38" spans="1:30">
      <c r="A38" s="3">
        <v>8</v>
      </c>
      <c r="C38" s="3" t="str">
        <f>CONCATENATE($C$1,"n",A38)</f>
        <v>g2d3n8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 t="str">
        <f t="shared" si="13"/>
        <v/>
      </c>
      <c r="Q39" s="3" t="str">
        <f>IF(Q40&lt;&gt;0,Q$1,"")</f>
        <v/>
      </c>
      <c r="R39" s="3" t="str">
        <f t="shared" ref="R39:AA39" si="14">IF(R40&lt;&gt;0,R$1,"")</f>
        <v/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2888</v>
      </c>
      <c r="E40" s="35">
        <f>1-G41/G40</f>
        <v>0.69446412306446714</v>
      </c>
      <c r="F40" s="10">
        <f>SUMPRODUCT(H$1:AA$1,H40:AA40)/SUM(H40:AA40)</f>
        <v>7.6275680599129645</v>
      </c>
      <c r="G40" s="11">
        <f>SUM(H40:AA40)</f>
        <v>9881</v>
      </c>
      <c r="L40" s="4">
        <v>1</v>
      </c>
      <c r="M40" s="3">
        <v>489</v>
      </c>
      <c r="N40" s="3">
        <v>2699</v>
      </c>
      <c r="O40" s="3">
        <v>6692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6.8383570718781055</v>
      </c>
      <c r="G41" s="11">
        <f>SUM(H41:AA41)</f>
        <v>3019</v>
      </c>
      <c r="L41" s="4">
        <v>1</v>
      </c>
      <c r="M41" s="3">
        <v>487</v>
      </c>
      <c r="N41" s="3">
        <v>2530</v>
      </c>
      <c r="O41" s="3">
        <v>1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g2d3n9</v>
      </c>
      <c r="AC43"/>
      <c r="AD43"/>
    </row>
    <row r="44" spans="1:30">
      <c r="A44" s="3" t="s">
        <v>3</v>
      </c>
      <c r="B44" s="9">
        <f>CEILING($A$1*A43/$B$1,1)</f>
        <v>6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 t="str">
        <f>IF(Q45&lt;&gt;0,Q$1,"")</f>
        <v/>
      </c>
      <c r="R44" s="3" t="str">
        <f t="shared" ref="R44:AA44" si="16">IF(R45&lt;&gt;0,R$1,"")</f>
        <v/>
      </c>
      <c r="S44" s="3" t="str">
        <f t="shared" si="16"/>
        <v/>
      </c>
      <c r="T44" s="3" t="str">
        <f t="shared" si="16"/>
        <v/>
      </c>
      <c r="U44" s="3" t="str">
        <f t="shared" si="16"/>
        <v/>
      </c>
      <c r="V44" s="3" t="str">
        <f t="shared" si="16"/>
        <v/>
      </c>
      <c r="W44" s="3" t="str">
        <f t="shared" si="16"/>
        <v/>
      </c>
      <c r="X44" s="3" t="str">
        <f t="shared" si="16"/>
        <v/>
      </c>
      <c r="Y44" s="3" t="str">
        <f t="shared" si="16"/>
        <v/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34">
        <v>2929</v>
      </c>
      <c r="E45" s="35">
        <f>1-G46/G45</f>
        <v>0.65987635552852941</v>
      </c>
      <c r="F45" s="10">
        <f>SUMPRODUCT(H$1:AA$1,H45:AA45)/SUM(H45:AA45)</f>
        <v>8.5670416539981762</v>
      </c>
      <c r="G45" s="11">
        <f>SUM(H45:AA45)</f>
        <v>9867</v>
      </c>
      <c r="M45" s="3">
        <v>15</v>
      </c>
      <c r="N45" s="3">
        <v>695</v>
      </c>
      <c r="O45" s="3">
        <v>2837</v>
      </c>
      <c r="P45" s="3">
        <v>6320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34"/>
      <c r="E46" s="35"/>
      <c r="F46" s="10">
        <f>SUMPRODUCT(H$1:AA$1,H46:AA46)/SUM(H46:AA46)</f>
        <v>7.7848629320619782</v>
      </c>
      <c r="G46" s="11">
        <f>SUM(H46:AA46)</f>
        <v>3356</v>
      </c>
      <c r="M46" s="3">
        <v>15</v>
      </c>
      <c r="N46" s="3">
        <v>693</v>
      </c>
      <c r="O46" s="3">
        <v>2647</v>
      </c>
      <c r="P46" s="3">
        <v>1</v>
      </c>
      <c r="AC46"/>
      <c r="AD46"/>
    </row>
    <row r="47" spans="1:30">
      <c r="O47" s="16" t="s">
        <v>34</v>
      </c>
    </row>
    <row r="48" spans="1:30">
      <c r="A48" s="3">
        <v>10</v>
      </c>
      <c r="C48" s="3" t="str">
        <f>CONCATENATE($C$1,"n",A48)</f>
        <v>g2d3n10</v>
      </c>
      <c r="AC48"/>
      <c r="AD48"/>
    </row>
    <row r="49" spans="1:30">
      <c r="A49" s="3" t="s">
        <v>3</v>
      </c>
      <c r="B49" s="9">
        <f>CEILING($A$1*A48/$B$1,1)</f>
        <v>7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 t="str">
        <f t="shared" ref="R49:AA49" si="18">IF(R50&lt;&gt;0,R$1,"")</f>
        <v/>
      </c>
      <c r="S49" s="3" t="str">
        <f t="shared" si="18"/>
        <v/>
      </c>
      <c r="T49" s="3" t="str">
        <f t="shared" si="18"/>
        <v/>
      </c>
      <c r="U49" s="3" t="str">
        <f t="shared" si="18"/>
        <v/>
      </c>
      <c r="V49" s="3" t="str">
        <f t="shared" si="18"/>
        <v/>
      </c>
      <c r="W49" s="3" t="str">
        <f t="shared" si="18"/>
        <v/>
      </c>
      <c r="X49" s="3" t="str">
        <f t="shared" si="18"/>
        <v/>
      </c>
      <c r="Y49" s="3" t="str">
        <f t="shared" si="18"/>
        <v/>
      </c>
      <c r="Z49" s="3" t="str">
        <f t="shared" si="18"/>
        <v/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34">
        <v>2841</v>
      </c>
      <c r="E50" s="35">
        <f>1-G51/G50</f>
        <v>0.63861788617886184</v>
      </c>
      <c r="F50" s="10">
        <f>SUMPRODUCT(H$1:AA$1,H50:AA50)/SUM(H50:AA50)</f>
        <v>9.5081300813008127</v>
      </c>
      <c r="G50" s="11">
        <f>SUM(H50:AA50)</f>
        <v>9840</v>
      </c>
      <c r="N50" s="3">
        <v>66</v>
      </c>
      <c r="O50" s="3">
        <v>945</v>
      </c>
      <c r="P50" s="3">
        <v>2752</v>
      </c>
      <c r="Q50" s="3">
        <v>6077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34"/>
      <c r="E51" s="35"/>
      <c r="F51" s="10">
        <f>SUMPRODUCT(H$1:AA$1,H51:AA51)/SUM(H51:AA51)</f>
        <v>8.6974128233970749</v>
      </c>
      <c r="G51" s="11">
        <f>SUM(H51:AA51)</f>
        <v>3556</v>
      </c>
      <c r="N51" s="3">
        <v>66</v>
      </c>
      <c r="O51" s="3">
        <v>944</v>
      </c>
      <c r="P51" s="3">
        <v>2546</v>
      </c>
      <c r="Q51" s="3">
        <v>0</v>
      </c>
      <c r="AC51"/>
      <c r="AD51"/>
    </row>
    <row r="53" spans="1:30">
      <c r="A53" s="3">
        <v>11</v>
      </c>
      <c r="C53" s="3" t="str">
        <f>CONCATENATE($C$1,"n",A53)</f>
        <v>g2d3n11</v>
      </c>
      <c r="AC53"/>
      <c r="AD53"/>
    </row>
    <row r="54" spans="1:30">
      <c r="A54" s="3" t="s">
        <v>3</v>
      </c>
      <c r="B54" s="9">
        <f>CEILING($A$1*A53/$B$1,1)</f>
        <v>8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>
        <f t="shared" si="19"/>
        <v>7</v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 t="str">
        <f t="shared" si="20"/>
        <v/>
      </c>
      <c r="T54" s="3" t="str">
        <f t="shared" si="20"/>
        <v/>
      </c>
      <c r="U54" s="3" t="str">
        <f t="shared" si="20"/>
        <v/>
      </c>
      <c r="V54" s="3" t="str">
        <f t="shared" si="20"/>
        <v/>
      </c>
      <c r="W54" s="3" t="str">
        <f t="shared" si="20"/>
        <v/>
      </c>
      <c r="X54" s="3" t="str">
        <f t="shared" si="20"/>
        <v/>
      </c>
      <c r="Y54" s="3" t="str">
        <f t="shared" si="20"/>
        <v/>
      </c>
      <c r="Z54" s="3" t="str">
        <f t="shared" si="20"/>
        <v/>
      </c>
      <c r="AA54" s="6" t="str">
        <f t="shared" si="20"/>
        <v/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34">
        <v>3071</v>
      </c>
      <c r="E55" s="35">
        <f>1-G56/G55</f>
        <v>0.60869122735599435</v>
      </c>
      <c r="F55" s="10">
        <f>SUMPRODUCT(H$1:AA$1,H55:AA55)/SUM(H55:AA55)</f>
        <v>10.432424180744963</v>
      </c>
      <c r="G55" s="11">
        <f>SUM(H55:AA55)</f>
        <v>9826</v>
      </c>
      <c r="N55" s="4">
        <v>1</v>
      </c>
      <c r="O55" s="3">
        <v>129</v>
      </c>
      <c r="P55" s="3">
        <v>1236</v>
      </c>
      <c r="Q55" s="3">
        <v>2714</v>
      </c>
      <c r="R55" s="3">
        <v>5746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34"/>
      <c r="E56" s="35"/>
      <c r="F56" s="10">
        <f>SUMPRODUCT(H$1:AA$1,H56:AA56)/SUM(H56:AA56)</f>
        <v>9.6127438231469444</v>
      </c>
      <c r="G56" s="11">
        <f>SUM(H56:AA56)</f>
        <v>3845</v>
      </c>
      <c r="N56" s="4">
        <v>1</v>
      </c>
      <c r="O56" s="3">
        <v>128</v>
      </c>
      <c r="P56" s="3">
        <v>1230</v>
      </c>
      <c r="Q56" s="3">
        <v>2486</v>
      </c>
      <c r="R56" s="3">
        <v>0</v>
      </c>
      <c r="AC56"/>
      <c r="AD56"/>
    </row>
    <row r="58" spans="1:30">
      <c r="A58" s="3">
        <v>12</v>
      </c>
      <c r="C58" s="3" t="str">
        <f>CONCATENATE($C$1,"n",A58)</f>
        <v>g2d3n12</v>
      </c>
      <c r="AC58"/>
      <c r="AD58"/>
    </row>
    <row r="59" spans="1:30">
      <c r="A59" s="3" t="s">
        <v>3</v>
      </c>
      <c r="B59" s="9">
        <f>CEILING($A$1*A58/$B$1,1)</f>
        <v>8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 t="str">
        <f t="shared" si="22"/>
        <v/>
      </c>
      <c r="U59" s="3" t="str">
        <f t="shared" si="22"/>
        <v/>
      </c>
      <c r="V59" s="3" t="str">
        <f t="shared" si="22"/>
        <v/>
      </c>
      <c r="W59" s="3" t="str">
        <f t="shared" si="22"/>
        <v/>
      </c>
      <c r="X59" s="3" t="str">
        <f t="shared" si="22"/>
        <v/>
      </c>
      <c r="Y59" s="3" t="str">
        <f t="shared" si="22"/>
        <v/>
      </c>
      <c r="Z59" s="3" t="str">
        <f t="shared" si="22"/>
        <v/>
      </c>
      <c r="AA59" s="6" t="str">
        <f t="shared" si="22"/>
        <v/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34">
        <v>2932</v>
      </c>
      <c r="E60" s="35">
        <f>1-G61/G60</f>
        <v>0.59327559857361178</v>
      </c>
      <c r="F60" s="10">
        <f>SUMPRODUCT(H$1:AA$1,H60:AA60)/SUM(H60:AA60)</f>
        <v>11.375343861436576</v>
      </c>
      <c r="G60" s="11">
        <f>SUM(H60:AA60)</f>
        <v>9815</v>
      </c>
      <c r="O60" s="3">
        <v>3</v>
      </c>
      <c r="P60" s="3">
        <v>272</v>
      </c>
      <c r="Q60" s="3">
        <v>1304</v>
      </c>
      <c r="R60" s="3">
        <v>2695</v>
      </c>
      <c r="S60" s="3">
        <v>5541</v>
      </c>
      <c r="AC60"/>
      <c r="AD60"/>
    </row>
    <row r="61" spans="1:30">
      <c r="A61" s="3" t="s">
        <v>9</v>
      </c>
      <c r="B61" s="11">
        <v>12345</v>
      </c>
      <c r="C61" s="3" t="s">
        <v>10</v>
      </c>
      <c r="D61" s="34"/>
      <c r="E61" s="35"/>
      <c r="F61" s="10">
        <f>SUMPRODUCT(H$1:AA$1,H61:AA61)/SUM(H61:AA61)</f>
        <v>10.535571142284569</v>
      </c>
      <c r="G61" s="11">
        <f>SUM(H61:AA61)</f>
        <v>3992</v>
      </c>
      <c r="O61" s="3">
        <v>3</v>
      </c>
      <c r="P61" s="3">
        <v>272</v>
      </c>
      <c r="Q61" s="3">
        <v>1301</v>
      </c>
      <c r="R61" s="3">
        <v>2416</v>
      </c>
      <c r="S61" s="3">
        <v>0</v>
      </c>
      <c r="AC61"/>
      <c r="AD61"/>
    </row>
    <row r="62" spans="1:30">
      <c r="Q62" s="16" t="s">
        <v>40</v>
      </c>
    </row>
    <row r="63" spans="1:30">
      <c r="A63" s="3">
        <v>13</v>
      </c>
      <c r="C63" s="3" t="str">
        <f>CONCATENATE($C$1,"n",A63)</f>
        <v>g2d3n13</v>
      </c>
      <c r="AC63"/>
      <c r="AD63"/>
    </row>
    <row r="64" spans="1:30">
      <c r="A64" s="3" t="s">
        <v>3</v>
      </c>
      <c r="B64" s="9">
        <f>CEILING($A$1*A63/$B$1,1)</f>
        <v>9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 t="str">
        <f t="shared" si="24"/>
        <v/>
      </c>
      <c r="V64" s="3" t="str">
        <f t="shared" si="24"/>
        <v/>
      </c>
      <c r="W64" s="3" t="str">
        <f t="shared" si="24"/>
        <v/>
      </c>
      <c r="X64" s="3" t="str">
        <f t="shared" si="24"/>
        <v/>
      </c>
      <c r="Y64" s="3" t="str">
        <f t="shared" si="24"/>
        <v/>
      </c>
      <c r="Z64" s="3" t="str">
        <f t="shared" si="24"/>
        <v/>
      </c>
      <c r="AA64" s="6" t="str">
        <f t="shared" si="24"/>
        <v/>
      </c>
      <c r="AC64"/>
      <c r="AD64"/>
    </row>
    <row r="65" spans="1:30">
      <c r="A65" s="3" t="s">
        <v>7</v>
      </c>
      <c r="B65" s="6">
        <v>10000</v>
      </c>
      <c r="C65" s="3" t="s">
        <v>8</v>
      </c>
      <c r="D65" s="34">
        <v>2902</v>
      </c>
      <c r="E65" s="35">
        <f>1-G66/G65</f>
        <v>0.57419486343253157</v>
      </c>
      <c r="F65" s="10">
        <f>SUMPRODUCT(H$1:AA$1,H65:AA65)/SUM(H65:AA65)</f>
        <v>12.310436200570729</v>
      </c>
      <c r="G65" s="11">
        <f>SUM(H65:AA65)</f>
        <v>9812</v>
      </c>
      <c r="P65" s="3">
        <v>14</v>
      </c>
      <c r="Q65" s="3">
        <v>440</v>
      </c>
      <c r="R65" s="3">
        <v>1416</v>
      </c>
      <c r="S65" s="3">
        <v>2558</v>
      </c>
      <c r="T65" s="3">
        <v>5384</v>
      </c>
      <c r="AC65"/>
      <c r="AD65"/>
    </row>
    <row r="66" spans="1:30">
      <c r="A66" s="3" t="s">
        <v>9</v>
      </c>
      <c r="B66" s="11">
        <v>12345</v>
      </c>
      <c r="C66" s="3" t="s">
        <v>10</v>
      </c>
      <c r="D66" s="34"/>
      <c r="E66" s="35"/>
      <c r="F66" s="10">
        <f>SUMPRODUCT(H$1:AA$1,H66:AA66)/SUM(H66:AA66)</f>
        <v>11.443034944949737</v>
      </c>
      <c r="G66" s="11">
        <f>SUM(H66:AA66)</f>
        <v>4178</v>
      </c>
      <c r="P66" s="3">
        <v>14</v>
      </c>
      <c r="Q66" s="3">
        <v>439</v>
      </c>
      <c r="R66" s="3">
        <v>1407</v>
      </c>
      <c r="S66" s="3">
        <v>2318</v>
      </c>
      <c r="T66" s="3">
        <v>0</v>
      </c>
      <c r="AC66"/>
      <c r="AD66"/>
    </row>
    <row r="68" spans="1:30">
      <c r="A68" s="3">
        <v>14</v>
      </c>
      <c r="C68" s="3" t="str">
        <f>CONCATENATE($C$1,"n",A68)</f>
        <v>g2d3n14</v>
      </c>
      <c r="AC68"/>
      <c r="AD68"/>
    </row>
    <row r="69" spans="1:30">
      <c r="A69" s="3" t="s">
        <v>3</v>
      </c>
      <c r="B69" s="9">
        <f>CEILING($A$1*A68/$B$1,1)</f>
        <v>10</v>
      </c>
      <c r="C69" s="3"/>
      <c r="D69" s="3" t="s">
        <v>4</v>
      </c>
      <c r="E69" s="3" t="s">
        <v>5</v>
      </c>
      <c r="F69" s="6" t="s">
        <v>6</v>
      </c>
      <c r="H69" s="3" t="str">
        <f>IF(H70&lt;&gt;0,H$1,"")</f>
        <v/>
      </c>
      <c r="I69" s="3" t="str">
        <f t="shared" ref="I69:P69" si="25">IF(I70&lt;&gt;0,I$1,"")</f>
        <v/>
      </c>
      <c r="J69" s="3" t="str">
        <f t="shared" si="25"/>
        <v/>
      </c>
      <c r="K69" s="3" t="str">
        <f t="shared" si="25"/>
        <v/>
      </c>
      <c r="L69" s="3" t="str">
        <f t="shared" si="25"/>
        <v/>
      </c>
      <c r="M69" s="3" t="str">
        <f t="shared" si="25"/>
        <v/>
      </c>
      <c r="N69" s="3" t="str">
        <f t="shared" si="25"/>
        <v/>
      </c>
      <c r="O69" s="3" t="str">
        <f t="shared" si="25"/>
        <v/>
      </c>
      <c r="P69" s="3">
        <f t="shared" si="25"/>
        <v>9</v>
      </c>
      <c r="Q69" s="3">
        <f>IF(Q70&lt;&gt;0,Q$1,"")</f>
        <v>10</v>
      </c>
      <c r="R69" s="3">
        <f t="shared" ref="R69:AA69" si="26">IF(R70&lt;&gt;0,R$1,"")</f>
        <v>11</v>
      </c>
      <c r="S69" s="3">
        <f t="shared" si="26"/>
        <v>12</v>
      </c>
      <c r="T69" s="3">
        <f t="shared" si="26"/>
        <v>13</v>
      </c>
      <c r="U69" s="3">
        <f t="shared" si="26"/>
        <v>14</v>
      </c>
      <c r="V69" s="3" t="str">
        <f t="shared" si="26"/>
        <v/>
      </c>
      <c r="W69" s="3" t="str">
        <f t="shared" si="26"/>
        <v/>
      </c>
      <c r="X69" s="3" t="str">
        <f t="shared" si="26"/>
        <v/>
      </c>
      <c r="Y69" s="3" t="str">
        <f t="shared" si="26"/>
        <v/>
      </c>
      <c r="Z69" s="3" t="str">
        <f t="shared" si="26"/>
        <v/>
      </c>
      <c r="AA69" s="6" t="str">
        <f t="shared" si="26"/>
        <v/>
      </c>
      <c r="AC69"/>
      <c r="AD69"/>
    </row>
    <row r="70" spans="1:30">
      <c r="A70" s="3" t="s">
        <v>7</v>
      </c>
      <c r="B70" s="6">
        <v>10000</v>
      </c>
      <c r="C70" s="3" t="s">
        <v>8</v>
      </c>
      <c r="D70" s="34">
        <v>3036</v>
      </c>
      <c r="E70" s="35">
        <f>1-G71/G70</f>
        <v>0.55976258698321735</v>
      </c>
      <c r="F70" s="10">
        <f>SUMPRODUCT(H$1:AA$1,H70:AA70)/SUM(H70:AA70)</f>
        <v>13.249693000409334</v>
      </c>
      <c r="G70" s="11">
        <f>SUM(H70:AA70)</f>
        <v>9772</v>
      </c>
      <c r="P70" s="4">
        <v>1</v>
      </c>
      <c r="Q70" s="3">
        <v>51</v>
      </c>
      <c r="R70" s="3">
        <v>576</v>
      </c>
      <c r="S70" s="3">
        <v>1466</v>
      </c>
      <c r="T70" s="3">
        <v>2463</v>
      </c>
      <c r="U70" s="3">
        <v>5215</v>
      </c>
      <c r="AC70"/>
      <c r="AD70"/>
    </row>
    <row r="71" spans="1:30">
      <c r="A71" s="3" t="s">
        <v>9</v>
      </c>
      <c r="B71" s="11">
        <v>12345</v>
      </c>
      <c r="C71" s="3" t="s">
        <v>10</v>
      </c>
      <c r="D71" s="34"/>
      <c r="E71" s="35"/>
      <c r="F71" s="10">
        <f>SUMPRODUCT(H$1:AA$1,H71:AA71)/SUM(H71:AA71)</f>
        <v>12.359367735936774</v>
      </c>
      <c r="G71" s="11">
        <f>SUM(H71:AA71)</f>
        <v>4302</v>
      </c>
      <c r="P71" s="4">
        <v>1</v>
      </c>
      <c r="Q71" s="3">
        <v>51</v>
      </c>
      <c r="R71" s="3">
        <v>575</v>
      </c>
      <c r="S71" s="3">
        <v>1449</v>
      </c>
      <c r="T71" s="3">
        <v>2226</v>
      </c>
      <c r="U71" s="3">
        <v>0</v>
      </c>
      <c r="AC71"/>
      <c r="AD71"/>
    </row>
  </sheetData>
  <mergeCells count="28">
    <mergeCell ref="D5:D6"/>
    <mergeCell ref="E5:E6"/>
    <mergeCell ref="D10:D11"/>
    <mergeCell ref="E10:E11"/>
    <mergeCell ref="D15:D16"/>
    <mergeCell ref="E15:E16"/>
    <mergeCell ref="D20:D21"/>
    <mergeCell ref="E20:E21"/>
    <mergeCell ref="D25:D26"/>
    <mergeCell ref="E25:E26"/>
    <mergeCell ref="D30:D31"/>
    <mergeCell ref="E30:E31"/>
    <mergeCell ref="D35:D36"/>
    <mergeCell ref="E35:E36"/>
    <mergeCell ref="D40:D41"/>
    <mergeCell ref="E40:E41"/>
    <mergeCell ref="D45:D46"/>
    <mergeCell ref="E45:E46"/>
    <mergeCell ref="D65:D66"/>
    <mergeCell ref="E65:E66"/>
    <mergeCell ref="D70:D71"/>
    <mergeCell ref="E70:E71"/>
    <mergeCell ref="D50:D51"/>
    <mergeCell ref="E50:E51"/>
    <mergeCell ref="D55:D56"/>
    <mergeCell ref="E55:E56"/>
    <mergeCell ref="D60:D61"/>
    <mergeCell ref="E60:E6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24E-569C-914E-9410-FB49F9CE14C1}">
  <dimension ref="A1:AD42"/>
  <sheetViews>
    <sheetView zoomScale="50" workbookViewId="0">
      <selection activeCell="S37" sqref="S3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4</v>
      </c>
      <c r="B1" s="2">
        <v>6</v>
      </c>
      <c r="C1" s="1" t="s">
        <v>20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76824</v>
      </c>
    </row>
    <row r="3" spans="1:30">
      <c r="A3" s="3">
        <v>1</v>
      </c>
      <c r="C3" s="3" t="str">
        <f>CONCATENATE($C$1,"n",A3)</f>
        <v>g4d6n1</v>
      </c>
      <c r="G3" s="7">
        <f>SUM(G6,G11,G16,G21,G26,G31,G36,G41,G46,G51,G56,G61,G66,G71)</f>
        <v>74861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30</v>
      </c>
      <c r="E5" s="35">
        <f>1-G6/G5</f>
        <v>0</v>
      </c>
      <c r="F5" s="10">
        <f>SUMPRODUCT(H$1:AA$1,H5:AA5)/SUM(H5:AA5)</f>
        <v>1.5407622286686007</v>
      </c>
      <c r="G5" s="11">
        <f>SUM(H5:AA5)</f>
        <v>9997</v>
      </c>
      <c r="H5" s="3">
        <v>4591</v>
      </c>
      <c r="I5" s="3">
        <v>5406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1.5407622286686007</v>
      </c>
      <c r="G6" s="11">
        <f>SUM(H6:AA6)</f>
        <v>9997</v>
      </c>
      <c r="H6" s="3">
        <v>4591</v>
      </c>
      <c r="I6" s="3">
        <v>5406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g4d6n2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35</v>
      </c>
      <c r="E10" s="35">
        <f>1-G11/G10</f>
        <v>0.12667734828760269</v>
      </c>
      <c r="F10" s="10">
        <f>SUMPRODUCT(H$1:AA$1,H10:AA10)/SUM(H10:AA10)</f>
        <v>2.7972161025435609</v>
      </c>
      <c r="G10" s="11">
        <f>SUM(H10:AA10)</f>
        <v>9986</v>
      </c>
      <c r="I10" s="3">
        <v>3287</v>
      </c>
      <c r="J10" s="3">
        <v>5437</v>
      </c>
      <c r="K10" s="3">
        <v>1262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2.6230936819172115</v>
      </c>
      <c r="G11" s="11">
        <f>SUM(H11:AA11)</f>
        <v>8721</v>
      </c>
      <c r="I11" s="3">
        <v>3287</v>
      </c>
      <c r="J11" s="3">
        <v>5434</v>
      </c>
      <c r="K11" s="3">
        <v>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g4d6n3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41</v>
      </c>
      <c r="E15" s="35">
        <f>1-G16/G15</f>
        <v>4.7800949824488903E-2</v>
      </c>
      <c r="F15" s="10">
        <f>SUMPRODUCT(H$1:AA$1,H15:AA15)/SUM(H15:AA15)</f>
        <v>3.8266570307660541</v>
      </c>
      <c r="G15" s="11">
        <f>SUM(H15:AA15)</f>
        <v>9686</v>
      </c>
      <c r="I15" s="3">
        <v>1</v>
      </c>
      <c r="J15" s="3">
        <v>2510</v>
      </c>
      <c r="K15" s="3">
        <v>6672</v>
      </c>
      <c r="L15" s="3">
        <v>173</v>
      </c>
      <c r="M15" s="3">
        <v>330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3.7319744117965956</v>
      </c>
      <c r="G16" s="11">
        <f>SUM(H16:AA16)</f>
        <v>9223</v>
      </c>
      <c r="I16" s="3">
        <v>1</v>
      </c>
      <c r="J16" s="3">
        <v>2510</v>
      </c>
      <c r="K16" s="3">
        <v>6672</v>
      </c>
      <c r="L16" s="3">
        <v>40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g4d6n4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16</v>
      </c>
      <c r="E20" s="35">
        <f>1-G21/G20</f>
        <v>1.192698610246834E-2</v>
      </c>
      <c r="F20" s="10">
        <f>SUMPRODUCT(H$1:AA$1,H20:AA20)/SUM(H20:AA20)</f>
        <v>4.8851897946484133</v>
      </c>
      <c r="G20" s="11">
        <f>SUM(H20:AA20)</f>
        <v>9642</v>
      </c>
      <c r="J20" s="3">
        <v>2</v>
      </c>
      <c r="K20" s="3">
        <v>2096</v>
      </c>
      <c r="L20" s="3">
        <v>6771</v>
      </c>
      <c r="M20" s="3">
        <v>659</v>
      </c>
      <c r="N20" s="3">
        <v>8</v>
      </c>
      <c r="O20" s="3">
        <v>106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4.8486407053637031</v>
      </c>
      <c r="G21" s="11">
        <f>SUM(H21:AA21)</f>
        <v>9527</v>
      </c>
      <c r="J21" s="3">
        <v>2</v>
      </c>
      <c r="K21" s="3">
        <v>2096</v>
      </c>
      <c r="L21" s="3">
        <v>6771</v>
      </c>
      <c r="M21" s="3">
        <v>658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g4d6n5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 t="str">
        <f t="shared" si="8"/>
        <v/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43</v>
      </c>
      <c r="E25" s="35">
        <f>1-G26/G25</f>
        <v>5.2631578947368585E-3</v>
      </c>
      <c r="F25" s="10">
        <f>SUMPRODUCT(H$1:AA$1,H25:AA25)/SUM(H25:AA25)</f>
        <v>5.9727368421052631</v>
      </c>
      <c r="G25" s="11">
        <f>SUM(H25:AA25)</f>
        <v>9500</v>
      </c>
      <c r="K25" s="3">
        <v>7</v>
      </c>
      <c r="L25" s="3">
        <v>1732</v>
      </c>
      <c r="M25" s="3">
        <v>6425</v>
      </c>
      <c r="N25" s="3">
        <v>1285</v>
      </c>
      <c r="O25" s="3">
        <v>1</v>
      </c>
      <c r="Q25" s="3">
        <v>50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5.9514285714285711</v>
      </c>
      <c r="G26" s="11">
        <f>SUM(H26:AA26)</f>
        <v>9450</v>
      </c>
      <c r="K26" s="3">
        <v>7</v>
      </c>
      <c r="L26" s="3">
        <v>1732</v>
      </c>
      <c r="M26" s="3">
        <v>6425</v>
      </c>
      <c r="N26" s="3">
        <v>1285</v>
      </c>
      <c r="O26" s="3">
        <v>1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g4d6n6</v>
      </c>
      <c r="AC28"/>
      <c r="AD28"/>
    </row>
    <row r="29" spans="1:30">
      <c r="A29" s="3" t="s">
        <v>3</v>
      </c>
      <c r="B29" s="9">
        <f>CEILING($A$1*A28/$B$1,1)</f>
        <v>4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 t="str">
        <f>IF(Q30&lt;&gt;0,Q$1,"")</f>
        <v/>
      </c>
      <c r="R29" s="3" t="str">
        <f t="shared" ref="R29:AA29" si="11">IF(R30&lt;&gt;0,R$1,"")</f>
        <v/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38</v>
      </c>
      <c r="E30" s="35">
        <f>1-G31/G30</f>
        <v>3.9315694400170464E-3</v>
      </c>
      <c r="F30" s="10">
        <f>SUMPRODUCT(H$1:AA$1,H30:AA30)/SUM(H30:AA30)</f>
        <v>7.0709807671873337</v>
      </c>
      <c r="G30" s="11">
        <f>SUM(H30:AA30)</f>
        <v>9411</v>
      </c>
      <c r="L30" s="3">
        <v>8</v>
      </c>
      <c r="M30" s="3">
        <v>1500</v>
      </c>
      <c r="N30" s="3">
        <v>5884</v>
      </c>
      <c r="O30" s="3">
        <v>1965</v>
      </c>
      <c r="P30" s="3">
        <v>17</v>
      </c>
      <c r="S30" s="3">
        <v>37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7.0515254960529123</v>
      </c>
      <c r="G31" s="11">
        <f>SUM(H31:AA31)</f>
        <v>9374</v>
      </c>
      <c r="L31" s="3">
        <v>8</v>
      </c>
      <c r="M31" s="3">
        <v>1500</v>
      </c>
      <c r="N31" s="3">
        <v>5884</v>
      </c>
      <c r="O31" s="3">
        <v>1965</v>
      </c>
      <c r="P31" s="3">
        <v>17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g4d6n7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39</v>
      </c>
      <c r="E35" s="35">
        <f>1-G36/G35</f>
        <v>1.9251336898395977E-3</v>
      </c>
      <c r="F35" s="10">
        <f>SUMPRODUCT(H$1:AA$1,H35:AA35)/SUM(H35:AA35)</f>
        <v>8.1472727272727266</v>
      </c>
      <c r="G35" s="11">
        <f>SUM(H35:AA35)</f>
        <v>9350</v>
      </c>
      <c r="M35" s="3">
        <v>10</v>
      </c>
      <c r="N35" s="3">
        <v>1355</v>
      </c>
      <c r="O35" s="3">
        <v>5390</v>
      </c>
      <c r="P35" s="3">
        <v>2510</v>
      </c>
      <c r="Q35" s="3">
        <v>67</v>
      </c>
      <c r="U35" s="3">
        <v>18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8.1359837119588505</v>
      </c>
      <c r="G36" s="11">
        <f>SUM(H36:AA36)</f>
        <v>9332</v>
      </c>
      <c r="M36" s="3">
        <v>10</v>
      </c>
      <c r="N36" s="3">
        <v>1355</v>
      </c>
      <c r="O36" s="3">
        <v>5390</v>
      </c>
      <c r="P36" s="3">
        <v>2510</v>
      </c>
      <c r="Q36" s="3">
        <v>67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g4d6n8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39</v>
      </c>
      <c r="E40" s="35">
        <f>1-G41/G40</f>
        <v>1.6212710765239891E-3</v>
      </c>
      <c r="F40" s="10">
        <f>SUMPRODUCT(H$1:AA$1,H40:AA40)/SUM(H40:AA40)</f>
        <v>9.2321660181582352</v>
      </c>
      <c r="G40" s="11">
        <f>SUM(H40:AA40)</f>
        <v>9252</v>
      </c>
      <c r="N40" s="3">
        <v>8</v>
      </c>
      <c r="O40" s="3">
        <v>1190</v>
      </c>
      <c r="P40" s="3">
        <v>4978</v>
      </c>
      <c r="Q40" s="3">
        <v>2873</v>
      </c>
      <c r="R40" s="3">
        <v>188</v>
      </c>
      <c r="W40" s="3">
        <v>15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9.2211757063981814</v>
      </c>
      <c r="G41" s="11">
        <f>SUM(H41:AA41)</f>
        <v>9237</v>
      </c>
      <c r="N41" s="3">
        <v>8</v>
      </c>
      <c r="O41" s="3">
        <v>1190</v>
      </c>
      <c r="P41" s="3">
        <v>4978</v>
      </c>
      <c r="Q41" s="3">
        <v>2873</v>
      </c>
      <c r="R41" s="3">
        <v>188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ECDA-1B64-314D-AD4C-A7E4405722B1}">
  <dimension ref="A1:AD42"/>
  <sheetViews>
    <sheetView zoomScale="58" workbookViewId="0">
      <selection activeCell="V41" sqref="V4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5</v>
      </c>
      <c r="B1" s="2">
        <v>5</v>
      </c>
      <c r="C1" s="1" t="s">
        <v>21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79044</v>
      </c>
    </row>
    <row r="3" spans="1:30">
      <c r="A3" s="3">
        <v>1</v>
      </c>
      <c r="C3" s="3" t="str">
        <f>CONCATENATE($C$1,"n",A3)</f>
        <v>g5d5n1</v>
      </c>
      <c r="G3" s="7">
        <f>SUM(G6,G11,G16,G21,G26,G31,G36,G41,G46,G51,G56,G61,G66,G71)</f>
        <v>77301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J4" si="0">IF(I5&lt;&gt;0,I$1,"")</f>
        <v>2</v>
      </c>
      <c r="J4" s="3" t="str">
        <f t="shared" si="0"/>
        <v/>
      </c>
      <c r="K4" s="3" t="str">
        <f t="shared" ref="K4:P4" si="1">IF(K5&lt;&gt;0,K$1,"")</f>
        <v/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>IF(Q5&lt;&gt;0,Q$1,"")</f>
        <v/>
      </c>
      <c r="R4" s="3" t="str">
        <f t="shared" ref="R4:AA4" si="2">IF(R5&lt;&gt;0,R$1,"")</f>
        <v/>
      </c>
      <c r="S4" s="3" t="str">
        <f t="shared" si="2"/>
        <v/>
      </c>
      <c r="T4" s="3" t="str">
        <f t="shared" si="2"/>
        <v/>
      </c>
      <c r="U4" s="3" t="str">
        <f t="shared" si="2"/>
        <v/>
      </c>
      <c r="V4" s="3" t="str">
        <f t="shared" si="2"/>
        <v/>
      </c>
      <c r="W4" s="3" t="str">
        <f t="shared" si="2"/>
        <v/>
      </c>
      <c r="X4" s="3" t="str">
        <f t="shared" si="2"/>
        <v/>
      </c>
      <c r="Y4" s="3" t="str">
        <f t="shared" si="2"/>
        <v/>
      </c>
      <c r="Z4" s="3" t="str">
        <f t="shared" si="2"/>
        <v/>
      </c>
      <c r="AA4" s="6" t="str">
        <f t="shared" si="2"/>
        <v/>
      </c>
    </row>
    <row r="5" spans="1:30">
      <c r="A5" s="3" t="s">
        <v>7</v>
      </c>
      <c r="B5" s="6">
        <v>10000</v>
      </c>
      <c r="C5" s="3" t="s">
        <v>8</v>
      </c>
      <c r="D5" s="34">
        <v>1356</v>
      </c>
      <c r="E5" s="35">
        <f>1-G6/G5</f>
        <v>0</v>
      </c>
      <c r="F5" s="10">
        <f>SUMPRODUCT(H$1:AA$1,H5:AA5)/SUM(H5:AA5)</f>
        <v>1.9180836167233446</v>
      </c>
      <c r="G5" s="11">
        <f>SUM(H5:AA5)</f>
        <v>9998</v>
      </c>
      <c r="H5" s="3">
        <v>819</v>
      </c>
      <c r="I5" s="3">
        <v>9179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1.9180836167233446</v>
      </c>
      <c r="G6" s="11">
        <f>SUM(H6:AA6)</f>
        <v>9998</v>
      </c>
      <c r="H6" s="3">
        <v>819</v>
      </c>
      <c r="I6" s="3">
        <v>9179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g5d5n2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3">IF(I10&lt;&gt;0,I$1,"")</f>
        <v>2</v>
      </c>
      <c r="J9" s="3">
        <f t="shared" si="3"/>
        <v>3</v>
      </c>
      <c r="K9" s="3">
        <f t="shared" si="3"/>
        <v>4</v>
      </c>
      <c r="L9" s="3" t="str">
        <f t="shared" si="3"/>
        <v/>
      </c>
      <c r="M9" s="3" t="str">
        <f t="shared" si="3"/>
        <v/>
      </c>
      <c r="N9" s="3" t="str">
        <f t="shared" si="3"/>
        <v/>
      </c>
      <c r="O9" s="3" t="str">
        <f t="shared" si="3"/>
        <v/>
      </c>
      <c r="P9" s="3" t="str">
        <f t="shared" si="3"/>
        <v/>
      </c>
      <c r="Q9" s="3" t="str">
        <f>IF(Q10&lt;&gt;0,Q$1,"")</f>
        <v/>
      </c>
      <c r="R9" s="3" t="str">
        <f t="shared" ref="R9:AA9" si="4">IF(R10&lt;&gt;0,R$1,"")</f>
        <v/>
      </c>
      <c r="S9" s="3" t="str">
        <f t="shared" si="4"/>
        <v/>
      </c>
      <c r="T9" s="3" t="str">
        <f t="shared" si="4"/>
        <v/>
      </c>
      <c r="U9" s="3" t="str">
        <f t="shared" si="4"/>
        <v/>
      </c>
      <c r="V9" s="3" t="str">
        <f t="shared" si="4"/>
        <v/>
      </c>
      <c r="W9" s="3" t="str">
        <f t="shared" si="4"/>
        <v/>
      </c>
      <c r="X9" s="3" t="str">
        <f t="shared" si="4"/>
        <v/>
      </c>
      <c r="Y9" s="3" t="str">
        <f t="shared" si="4"/>
        <v/>
      </c>
      <c r="Z9" s="3" t="str">
        <f t="shared" si="4"/>
        <v/>
      </c>
      <c r="AA9" s="6" t="str">
        <f t="shared" si="4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1344</v>
      </c>
      <c r="E10" s="35">
        <f>1-G11/G10</f>
        <v>0.1595381526104418</v>
      </c>
      <c r="F10" s="10">
        <f>SUMPRODUCT(H$1:AA$1,H10:AA10)/SUM(H10:AA10)</f>
        <v>3.1901606425702811</v>
      </c>
      <c r="G10" s="11">
        <f>SUM(H10:AA10)</f>
        <v>9960</v>
      </c>
      <c r="I10" s="3">
        <v>172</v>
      </c>
      <c r="J10" s="3">
        <v>7722</v>
      </c>
      <c r="K10" s="3">
        <v>2066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3.0364353123880061</v>
      </c>
      <c r="G11" s="11">
        <f>SUM(H11:AA11)</f>
        <v>8371</v>
      </c>
      <c r="I11" s="3">
        <v>172</v>
      </c>
      <c r="J11" s="3">
        <v>7722</v>
      </c>
      <c r="K11" s="3">
        <v>477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g5d5n3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5">IF(I15&lt;&gt;0,I$1,"")</f>
        <v/>
      </c>
      <c r="J14" s="3">
        <f t="shared" si="5"/>
        <v>3</v>
      </c>
      <c r="K14" s="3">
        <f t="shared" si="5"/>
        <v>4</v>
      </c>
      <c r="L14" s="3">
        <f t="shared" si="5"/>
        <v>5</v>
      </c>
      <c r="M14" s="3">
        <f t="shared" si="5"/>
        <v>6</v>
      </c>
      <c r="N14" s="3" t="str">
        <f t="shared" si="5"/>
        <v/>
      </c>
      <c r="O14" s="3" t="str">
        <f t="shared" si="5"/>
        <v/>
      </c>
      <c r="P14" s="3" t="str">
        <f t="shared" si="5"/>
        <v/>
      </c>
      <c r="Q14" s="3" t="str">
        <f>IF(Q15&lt;&gt;0,Q$1,"")</f>
        <v/>
      </c>
      <c r="R14" s="3" t="str">
        <f t="shared" ref="R14:AA14" si="6">IF(R15&lt;&gt;0,R$1,"")</f>
        <v/>
      </c>
      <c r="S14" s="3" t="str">
        <f t="shared" si="6"/>
        <v/>
      </c>
      <c r="T14" s="3" t="str">
        <f t="shared" si="6"/>
        <v/>
      </c>
      <c r="U14" s="3" t="str">
        <f t="shared" si="6"/>
        <v/>
      </c>
      <c r="V14" s="3" t="str">
        <f t="shared" si="6"/>
        <v/>
      </c>
      <c r="W14" s="3" t="str">
        <f t="shared" si="6"/>
        <v/>
      </c>
      <c r="X14" s="3" t="str">
        <f t="shared" si="6"/>
        <v/>
      </c>
      <c r="Y14" s="3" t="str">
        <f t="shared" si="6"/>
        <v/>
      </c>
      <c r="Z14" s="3" t="str">
        <f t="shared" si="6"/>
        <v/>
      </c>
      <c r="AA14" s="6" t="str">
        <f t="shared" si="6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1286</v>
      </c>
      <c r="E15" s="35">
        <f>1-G16/G15</f>
        <v>1.5197262479871188E-2</v>
      </c>
      <c r="F15" s="10">
        <f>SUMPRODUCT(H$1:AA$1,H15:AA15)/SUM(H15:AA15)</f>
        <v>4.5717592592592595</v>
      </c>
      <c r="G15" s="11">
        <f>SUM(H15:AA15)</f>
        <v>9936</v>
      </c>
      <c r="J15" s="3">
        <v>38</v>
      </c>
      <c r="K15" s="3">
        <v>4342</v>
      </c>
      <c r="L15" s="3">
        <v>5393</v>
      </c>
      <c r="M15" s="3">
        <v>163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4.5498211548288197</v>
      </c>
      <c r="G16" s="11">
        <f>SUM(H16:AA16)</f>
        <v>9785</v>
      </c>
      <c r="J16" s="3">
        <v>38</v>
      </c>
      <c r="K16" s="3">
        <v>4342</v>
      </c>
      <c r="L16" s="3">
        <v>5392</v>
      </c>
      <c r="M16" s="3">
        <v>13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g5d5n4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7">IF(I20&lt;&gt;0,I$1,"")</f>
        <v/>
      </c>
      <c r="J19" s="3" t="str">
        <f t="shared" si="7"/>
        <v/>
      </c>
      <c r="K19" s="3">
        <f t="shared" si="7"/>
        <v>4</v>
      </c>
      <c r="L19" s="3">
        <f t="shared" si="7"/>
        <v>5</v>
      </c>
      <c r="M19" s="3">
        <f t="shared" si="7"/>
        <v>6</v>
      </c>
      <c r="N19" s="3">
        <f t="shared" si="7"/>
        <v>7</v>
      </c>
      <c r="O19" s="3">
        <f t="shared" si="7"/>
        <v>8</v>
      </c>
      <c r="P19" s="3" t="str">
        <f t="shared" si="7"/>
        <v/>
      </c>
      <c r="Q19" s="3" t="str">
        <f>IF(Q20&lt;&gt;0,Q$1,"")</f>
        <v/>
      </c>
      <c r="R19" s="3" t="str">
        <f t="shared" ref="R19:AA19" si="8">IF(R20&lt;&gt;0,R$1,"")</f>
        <v/>
      </c>
      <c r="S19" s="3" t="str">
        <f t="shared" si="8"/>
        <v/>
      </c>
      <c r="T19" s="3" t="str">
        <f t="shared" si="8"/>
        <v/>
      </c>
      <c r="U19" s="3" t="str">
        <f t="shared" si="8"/>
        <v/>
      </c>
      <c r="V19" s="3" t="str">
        <f t="shared" si="8"/>
        <v/>
      </c>
      <c r="W19" s="3" t="str">
        <f t="shared" si="8"/>
        <v/>
      </c>
      <c r="X19" s="3" t="str">
        <f t="shared" si="8"/>
        <v/>
      </c>
      <c r="Y19" s="3" t="str">
        <f t="shared" si="8"/>
        <v/>
      </c>
      <c r="Z19" s="3" t="str">
        <f t="shared" si="8"/>
        <v/>
      </c>
      <c r="AA19" s="6" t="str">
        <f t="shared" si="8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1347</v>
      </c>
      <c r="E20" s="35">
        <f>1-G21/G20</f>
        <v>3.0290791599352218E-4</v>
      </c>
      <c r="F20" s="10">
        <f>SUMPRODUCT(H$1:AA$1,H20:AA20)/SUM(H20:AA20)</f>
        <v>5.9203352180936992</v>
      </c>
      <c r="G20" s="11">
        <f>SUM(H20:AA20)</f>
        <v>9904</v>
      </c>
      <c r="K20" s="3">
        <v>4</v>
      </c>
      <c r="L20" s="3">
        <v>1947</v>
      </c>
      <c r="M20" s="3">
        <v>6789</v>
      </c>
      <c r="N20" s="3">
        <v>1162</v>
      </c>
      <c r="O20" s="3">
        <v>2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5.9198060801939194</v>
      </c>
      <c r="G21" s="11">
        <f>SUM(H21:AA21)</f>
        <v>9901</v>
      </c>
      <c r="K21" s="3">
        <v>4</v>
      </c>
      <c r="L21" s="3">
        <v>1947</v>
      </c>
      <c r="M21" s="3">
        <v>6789</v>
      </c>
      <c r="N21" s="3">
        <v>1161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g5d5n5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9">IF(I25&lt;&gt;0,I$1,"")</f>
        <v/>
      </c>
      <c r="J24" s="3" t="str">
        <f t="shared" si="9"/>
        <v/>
      </c>
      <c r="K24" s="3" t="str">
        <f t="shared" si="9"/>
        <v/>
      </c>
      <c r="L24" s="3">
        <f t="shared" si="9"/>
        <v>5</v>
      </c>
      <c r="M24" s="3">
        <f t="shared" si="9"/>
        <v>6</v>
      </c>
      <c r="N24" s="3">
        <f t="shared" si="9"/>
        <v>7</v>
      </c>
      <c r="O24" s="3">
        <f t="shared" si="9"/>
        <v>8</v>
      </c>
      <c r="P24" s="3">
        <f t="shared" si="9"/>
        <v>9</v>
      </c>
      <c r="Q24" s="3" t="str">
        <f>IF(Q25&lt;&gt;0,Q$1,"")</f>
        <v/>
      </c>
      <c r="R24" s="3" t="str">
        <f t="shared" ref="R24:AA24" si="10">IF(R25&lt;&gt;0,R$1,"")</f>
        <v/>
      </c>
      <c r="S24" s="3" t="str">
        <f t="shared" si="10"/>
        <v/>
      </c>
      <c r="T24" s="3" t="str">
        <f t="shared" si="10"/>
        <v/>
      </c>
      <c r="U24" s="3" t="str">
        <f t="shared" si="10"/>
        <v/>
      </c>
      <c r="V24" s="3" t="str">
        <f t="shared" si="10"/>
        <v/>
      </c>
      <c r="W24" s="3" t="str">
        <f t="shared" si="10"/>
        <v/>
      </c>
      <c r="X24" s="3" t="str">
        <f t="shared" si="10"/>
        <v/>
      </c>
      <c r="Y24" s="3" t="str">
        <f t="shared" si="10"/>
        <v/>
      </c>
      <c r="Z24" s="3" t="str">
        <f t="shared" si="10"/>
        <v/>
      </c>
      <c r="AA24" s="6" t="str">
        <f t="shared" si="10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1385</v>
      </c>
      <c r="E25" s="35">
        <f>1-G26/G25</f>
        <v>0</v>
      </c>
      <c r="F25" s="10">
        <f>SUMPRODUCT(H$1:AA$1,H25:AA25)/SUM(H25:AA25)</f>
        <v>7.2561924982307149</v>
      </c>
      <c r="G25" s="11">
        <f>SUM(H25:AA25)</f>
        <v>9891</v>
      </c>
      <c r="L25" s="3">
        <v>8</v>
      </c>
      <c r="M25" s="3">
        <v>810</v>
      </c>
      <c r="N25" s="3">
        <v>5844</v>
      </c>
      <c r="O25" s="3">
        <v>3098</v>
      </c>
      <c r="P25" s="3">
        <v>131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7.2561924982307149</v>
      </c>
      <c r="G26" s="11">
        <f>SUM(H26:AA26)</f>
        <v>9891</v>
      </c>
      <c r="L26" s="3">
        <v>8</v>
      </c>
      <c r="M26" s="3">
        <v>810</v>
      </c>
      <c r="N26" s="3">
        <v>5844</v>
      </c>
      <c r="O26" s="3">
        <v>3098</v>
      </c>
      <c r="P26" s="3">
        <v>131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g5d5n6</v>
      </c>
      <c r="AC28"/>
      <c r="AD28"/>
    </row>
    <row r="29" spans="1:30">
      <c r="A29" s="3" t="s">
        <v>3</v>
      </c>
      <c r="B29" s="9">
        <f>CEILING($A$1*A28/$B$1,1)</f>
        <v>6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1">IF(I30&lt;&gt;0,I$1,"")</f>
        <v/>
      </c>
      <c r="J29" s="3" t="str">
        <f t="shared" si="11"/>
        <v/>
      </c>
      <c r="K29" s="3" t="str">
        <f t="shared" si="11"/>
        <v/>
      </c>
      <c r="L29" s="3" t="str">
        <f t="shared" si="11"/>
        <v/>
      </c>
      <c r="M29" s="3">
        <f t="shared" si="11"/>
        <v>6</v>
      </c>
      <c r="N29" s="3">
        <f t="shared" si="11"/>
        <v>7</v>
      </c>
      <c r="O29" s="3">
        <f t="shared" si="11"/>
        <v>8</v>
      </c>
      <c r="P29" s="3">
        <f t="shared" si="11"/>
        <v>9</v>
      </c>
      <c r="Q29" s="3">
        <f>IF(Q30&lt;&gt;0,Q$1,"")</f>
        <v>10</v>
      </c>
      <c r="R29" s="3">
        <f t="shared" ref="R29:AA29" si="12">IF(R30&lt;&gt;0,R$1,"")</f>
        <v>11</v>
      </c>
      <c r="S29" s="3" t="str">
        <f t="shared" si="12"/>
        <v/>
      </c>
      <c r="T29" s="3" t="str">
        <f t="shared" si="12"/>
        <v/>
      </c>
      <c r="U29" s="3" t="str">
        <f t="shared" si="12"/>
        <v/>
      </c>
      <c r="V29" s="3" t="str">
        <f t="shared" si="12"/>
        <v/>
      </c>
      <c r="W29" s="3" t="str">
        <f t="shared" si="12"/>
        <v/>
      </c>
      <c r="X29" s="3" t="str">
        <f t="shared" si="12"/>
        <v/>
      </c>
      <c r="Y29" s="3" t="str">
        <f t="shared" si="12"/>
        <v/>
      </c>
      <c r="Z29" s="3" t="str">
        <f t="shared" si="12"/>
        <v/>
      </c>
      <c r="AA29" s="6" t="str">
        <f t="shared" si="12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1426</v>
      </c>
      <c r="E30" s="35">
        <f>1-G31/G30</f>
        <v>0</v>
      </c>
      <c r="F30" s="10">
        <f>SUMPRODUCT(H$1:AA$1,H30:AA30)/SUM(H30:AA30)</f>
        <v>8.5977863525588951</v>
      </c>
      <c r="G30" s="11">
        <f>SUM(H30:AA30)</f>
        <v>9848</v>
      </c>
      <c r="M30" s="3">
        <v>4</v>
      </c>
      <c r="N30" s="3">
        <v>295</v>
      </c>
      <c r="O30" s="3">
        <v>4109</v>
      </c>
      <c r="P30" s="3">
        <v>4710</v>
      </c>
      <c r="Q30" s="3">
        <v>710</v>
      </c>
      <c r="R30" s="3">
        <v>20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8.5977863525588951</v>
      </c>
      <c r="G31" s="11">
        <f>SUM(H31:AA31)</f>
        <v>9848</v>
      </c>
      <c r="M31" s="3">
        <v>4</v>
      </c>
      <c r="N31" s="3">
        <v>295</v>
      </c>
      <c r="O31" s="3">
        <v>4109</v>
      </c>
      <c r="P31" s="3">
        <v>4710</v>
      </c>
      <c r="Q31" s="3">
        <v>710</v>
      </c>
      <c r="R31" s="3">
        <v>20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g5d5n7</v>
      </c>
      <c r="AC33"/>
      <c r="AD33"/>
    </row>
    <row r="34" spans="1:30">
      <c r="A34" s="3" t="s">
        <v>3</v>
      </c>
      <c r="B34" s="9">
        <f>CEILING($A$1*A33/$B$1,1)</f>
        <v>7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3">IF(I35&lt;&gt;0,I$1,"")</f>
        <v/>
      </c>
      <c r="J34" s="3" t="str">
        <f t="shared" si="13"/>
        <v/>
      </c>
      <c r="K34" s="3" t="str">
        <f t="shared" si="13"/>
        <v/>
      </c>
      <c r="L34" s="3" t="str">
        <f t="shared" si="13"/>
        <v/>
      </c>
      <c r="M34" s="3" t="str">
        <f t="shared" si="13"/>
        <v/>
      </c>
      <c r="N34" s="3">
        <f t="shared" si="13"/>
        <v>7</v>
      </c>
      <c r="O34" s="3">
        <f t="shared" si="13"/>
        <v>8</v>
      </c>
      <c r="P34" s="3">
        <f t="shared" si="13"/>
        <v>9</v>
      </c>
      <c r="Q34" s="3">
        <f t="shared" si="13"/>
        <v>10</v>
      </c>
      <c r="R34" s="3">
        <f t="shared" si="13"/>
        <v>11</v>
      </c>
      <c r="S34" s="3">
        <f t="shared" si="13"/>
        <v>12</v>
      </c>
      <c r="T34" s="3">
        <f t="shared" si="13"/>
        <v>13</v>
      </c>
      <c r="U34" s="3" t="str">
        <f t="shared" si="13"/>
        <v/>
      </c>
      <c r="V34" s="3" t="str">
        <f t="shared" si="13"/>
        <v/>
      </c>
      <c r="W34" s="3" t="str">
        <f t="shared" si="13"/>
        <v/>
      </c>
      <c r="X34" s="3" t="str">
        <f t="shared" si="13"/>
        <v/>
      </c>
      <c r="Y34" s="3" t="str">
        <f t="shared" si="13"/>
        <v/>
      </c>
      <c r="Z34" s="3" t="str">
        <f t="shared" si="13"/>
        <v/>
      </c>
      <c r="AA34" s="6" t="str">
        <f t="shared" si="13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1322</v>
      </c>
      <c r="E35" s="35">
        <f>1-G36/G35</f>
        <v>0</v>
      </c>
      <c r="F35" s="10">
        <f>SUMPRODUCT(H$1:AA$1,H35:AA35)/SUM(H35:AA35)</f>
        <v>9.936668712911807</v>
      </c>
      <c r="G35" s="11">
        <f>SUM(H35:AA35)</f>
        <v>9774</v>
      </c>
      <c r="N35" s="3">
        <v>2</v>
      </c>
      <c r="O35" s="3">
        <v>102</v>
      </c>
      <c r="P35" s="3">
        <v>2403</v>
      </c>
      <c r="Q35" s="3">
        <v>5412</v>
      </c>
      <c r="R35" s="3">
        <v>1720</v>
      </c>
      <c r="S35" s="3">
        <v>131</v>
      </c>
      <c r="T35" s="3">
        <v>4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9.936668712911807</v>
      </c>
      <c r="G36" s="11">
        <f>SUM(H36:AA36)</f>
        <v>9774</v>
      </c>
      <c r="N36" s="3">
        <v>2</v>
      </c>
      <c r="O36" s="3">
        <v>102</v>
      </c>
      <c r="P36" s="3">
        <v>2403</v>
      </c>
      <c r="Q36" s="3">
        <v>5412</v>
      </c>
      <c r="R36" s="3">
        <v>1720</v>
      </c>
      <c r="S36" s="3">
        <v>131</v>
      </c>
      <c r="T36" s="3">
        <v>4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g5d5n8</v>
      </c>
      <c r="AC38"/>
      <c r="AD38"/>
    </row>
    <row r="39" spans="1:30">
      <c r="A39" s="3" t="s">
        <v>3</v>
      </c>
      <c r="B39" s="9">
        <f>CEILING($A$1*A38/$B$1,1)</f>
        <v>8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4">IF(I40&lt;&gt;0,I$1,"")</f>
        <v/>
      </c>
      <c r="J39" s="3" t="str">
        <f t="shared" si="14"/>
        <v/>
      </c>
      <c r="K39" s="3" t="str">
        <f t="shared" si="14"/>
        <v/>
      </c>
      <c r="L39" s="3" t="str">
        <f t="shared" si="14"/>
        <v/>
      </c>
      <c r="M39" s="3" t="str">
        <f t="shared" si="14"/>
        <v/>
      </c>
      <c r="N39" s="3" t="str">
        <f t="shared" si="14"/>
        <v/>
      </c>
      <c r="O39" s="3" t="str">
        <f t="shared" si="14"/>
        <v/>
      </c>
      <c r="P39" s="3">
        <f t="shared" si="14"/>
        <v>9</v>
      </c>
      <c r="Q39" s="3">
        <f>IF(Q40&lt;&gt;0,Q$1,"")</f>
        <v>10</v>
      </c>
      <c r="R39" s="3">
        <f t="shared" ref="R39:AA39" si="15">IF(R40&lt;&gt;0,R$1,"")</f>
        <v>11</v>
      </c>
      <c r="S39" s="3">
        <f t="shared" si="15"/>
        <v>12</v>
      </c>
      <c r="T39" s="3">
        <f t="shared" si="15"/>
        <v>13</v>
      </c>
      <c r="U39" s="3">
        <f t="shared" si="15"/>
        <v>14</v>
      </c>
      <c r="V39" s="3">
        <f t="shared" si="15"/>
        <v>15</v>
      </c>
      <c r="W39" s="3" t="str">
        <f t="shared" si="15"/>
        <v/>
      </c>
      <c r="X39" s="3" t="str">
        <f t="shared" si="15"/>
        <v/>
      </c>
      <c r="Y39" s="3" t="str">
        <f t="shared" si="15"/>
        <v/>
      </c>
      <c r="Z39" s="3" t="str">
        <f t="shared" si="15"/>
        <v/>
      </c>
      <c r="AA39" s="6" t="str">
        <f t="shared" si="15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1363</v>
      </c>
      <c r="E40" s="35">
        <f>1-G41/G40</f>
        <v>0</v>
      </c>
      <c r="F40" s="10">
        <f>SUMPRODUCT(H$1:AA$1,H40:AA40)/SUM(H40:AA40)</f>
        <v>11.275762868591389</v>
      </c>
      <c r="G40" s="11">
        <f>SUM(H40:AA40)</f>
        <v>9733</v>
      </c>
      <c r="P40" s="3">
        <v>37</v>
      </c>
      <c r="Q40" s="3">
        <v>1259</v>
      </c>
      <c r="R40" s="3">
        <v>4882</v>
      </c>
      <c r="S40" s="3">
        <v>3114</v>
      </c>
      <c r="T40" s="3">
        <v>421</v>
      </c>
      <c r="U40" s="3">
        <v>19</v>
      </c>
      <c r="V40" s="3">
        <v>1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11.275762868591389</v>
      </c>
      <c r="G41" s="11">
        <f>SUM(H41:AA41)</f>
        <v>9733</v>
      </c>
      <c r="P41" s="3">
        <v>37</v>
      </c>
      <c r="Q41" s="3">
        <v>1259</v>
      </c>
      <c r="R41" s="3">
        <v>4882</v>
      </c>
      <c r="S41" s="3">
        <v>3114</v>
      </c>
      <c r="T41" s="3">
        <v>421</v>
      </c>
      <c r="U41" s="3">
        <v>19</v>
      </c>
      <c r="V41" s="3">
        <v>1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F943-3EE5-7145-9581-CCFEF162E502}">
  <dimension ref="A1:AD42"/>
  <sheetViews>
    <sheetView zoomScale="59" workbookViewId="0">
      <selection activeCell="T42" sqref="T42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5</v>
      </c>
      <c r="B1" s="2">
        <v>6</v>
      </c>
      <c r="C1" s="1" t="s">
        <v>22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79209</v>
      </c>
    </row>
    <row r="3" spans="1:30">
      <c r="A3" s="3">
        <v>1</v>
      </c>
      <c r="C3" s="3" t="str">
        <f>CONCATENATE($C$1,"n",A3)</f>
        <v>g5d6n1</v>
      </c>
      <c r="G3" s="7">
        <f>SUM(G6,G11,G16,G21,G26,G31,G36,G41,G46,G51,G56,G61,G66,G71)</f>
        <v>78258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126</v>
      </c>
      <c r="E5" s="35">
        <f>1-G6/G5</f>
        <v>0</v>
      </c>
      <c r="F5" s="10">
        <f>SUMPRODUCT(H$1:AA$1,H5:AA5)/SUM(H5:AA5)</f>
        <v>1.8285657131426285</v>
      </c>
      <c r="G5" s="11">
        <f>SUM(H5:AA5)</f>
        <v>9998</v>
      </c>
      <c r="H5" s="3">
        <v>1714</v>
      </c>
      <c r="I5" s="3">
        <v>8284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1.8285657131426285</v>
      </c>
      <c r="G6" s="11">
        <f>SUM(H6:AA6)</f>
        <v>9998</v>
      </c>
      <c r="H6" s="3">
        <v>1714</v>
      </c>
      <c r="I6" s="3">
        <v>8284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g5d6n2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109</v>
      </c>
      <c r="E10" s="35">
        <f>1-G11/G10</f>
        <v>8.98876404494382E-2</v>
      </c>
      <c r="F10" s="10">
        <f>SUMPRODUCT(H$1:AA$1,H10:AA10)/SUM(H10:AA10)</f>
        <v>3.0623996789727128</v>
      </c>
      <c r="G10" s="11">
        <f>SUM(H10:AA10)</f>
        <v>9968</v>
      </c>
      <c r="I10" s="3">
        <v>622</v>
      </c>
      <c r="J10" s="3">
        <v>8102</v>
      </c>
      <c r="K10" s="3">
        <v>1244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2.9697971781305115</v>
      </c>
      <c r="G11" s="11">
        <f>SUM(H11:AA11)</f>
        <v>9072</v>
      </c>
      <c r="I11" s="3">
        <v>622</v>
      </c>
      <c r="J11" s="3">
        <v>8102</v>
      </c>
      <c r="K11" s="3">
        <v>348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g5d6n3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98</v>
      </c>
      <c r="E15" s="35">
        <f>1-G16/G15</f>
        <v>5.1292366488987495E-3</v>
      </c>
      <c r="F15" s="10">
        <f>SUMPRODUCT(H$1:AA$1,H15:AA15)/SUM(H15:AA15)</f>
        <v>4.3675952931710755</v>
      </c>
      <c r="G15" s="11">
        <f>SUM(H15:AA15)</f>
        <v>9943</v>
      </c>
      <c r="J15" s="3">
        <v>214</v>
      </c>
      <c r="K15" s="3">
        <v>5914</v>
      </c>
      <c r="L15" s="3">
        <v>3761</v>
      </c>
      <c r="M15" s="3">
        <v>54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4.3591791346542657</v>
      </c>
      <c r="G16" s="11">
        <f>SUM(H16:AA16)</f>
        <v>9892</v>
      </c>
      <c r="J16" s="3">
        <v>214</v>
      </c>
      <c r="K16" s="3">
        <v>5914</v>
      </c>
      <c r="L16" s="3">
        <v>3761</v>
      </c>
      <c r="M16" s="3">
        <v>3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g5d6n4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109</v>
      </c>
      <c r="E20" s="35">
        <f>1-G21/G20</f>
        <v>4.0294147275110603E-4</v>
      </c>
      <c r="F20" s="10">
        <f>SUMPRODUCT(H$1:AA$1,H20:AA20)/SUM(H20:AA20)</f>
        <v>5.6639468117255971</v>
      </c>
      <c r="G20" s="11">
        <f>SUM(H20:AA20)</f>
        <v>9927</v>
      </c>
      <c r="K20" s="3">
        <v>93</v>
      </c>
      <c r="L20" s="3">
        <v>3644</v>
      </c>
      <c r="M20" s="3">
        <v>5699</v>
      </c>
      <c r="N20" s="3">
        <v>488</v>
      </c>
      <c r="O20" s="3">
        <v>3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5.6631059155497327</v>
      </c>
      <c r="G21" s="11">
        <f>SUM(H21:AA21)</f>
        <v>9923</v>
      </c>
      <c r="K21" s="3">
        <v>93</v>
      </c>
      <c r="L21" s="3">
        <v>3644</v>
      </c>
      <c r="M21" s="3">
        <v>5699</v>
      </c>
      <c r="N21" s="3">
        <v>487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g5d6n5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110</v>
      </c>
      <c r="E25" s="35">
        <f>1-G26/G25</f>
        <v>0</v>
      </c>
      <c r="F25" s="10">
        <f>SUMPRODUCT(H$1:AA$1,H25:AA25)/SUM(H25:AA25)</f>
        <v>6.9424533064109033</v>
      </c>
      <c r="G25" s="11">
        <f>SUM(H25:AA25)</f>
        <v>9905</v>
      </c>
      <c r="L25" s="3">
        <v>33</v>
      </c>
      <c r="M25" s="3">
        <v>2126</v>
      </c>
      <c r="N25" s="3">
        <v>6166</v>
      </c>
      <c r="O25" s="3">
        <v>1538</v>
      </c>
      <c r="P25" s="3">
        <v>42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6.9424533064109033</v>
      </c>
      <c r="G26" s="11">
        <f>SUM(H26:AA26)</f>
        <v>9905</v>
      </c>
      <c r="L26" s="3">
        <v>33</v>
      </c>
      <c r="M26" s="3">
        <v>2126</v>
      </c>
      <c r="N26" s="3">
        <v>6166</v>
      </c>
      <c r="O26" s="3">
        <v>1538</v>
      </c>
      <c r="P26" s="3">
        <v>42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g5d6n6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138</v>
      </c>
      <c r="E30" s="35">
        <f>1-G31/G30</f>
        <v>0</v>
      </c>
      <c r="F30" s="10">
        <f>SUMPRODUCT(H$1:AA$1,H30:AA30)/SUM(H30:AA30)</f>
        <v>8.2025316455696196</v>
      </c>
      <c r="G30" s="11">
        <f>SUM(H30:AA30)</f>
        <v>9875</v>
      </c>
      <c r="M30" s="3">
        <v>26</v>
      </c>
      <c r="N30" s="3">
        <v>1203</v>
      </c>
      <c r="O30" s="3">
        <v>5594</v>
      </c>
      <c r="P30" s="3">
        <v>2849</v>
      </c>
      <c r="Q30" s="3">
        <v>203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8.2025316455696196</v>
      </c>
      <c r="G31" s="11">
        <f>SUM(H31:AA31)</f>
        <v>9875</v>
      </c>
      <c r="M31" s="3">
        <v>26</v>
      </c>
      <c r="N31" s="3">
        <v>1203</v>
      </c>
      <c r="O31" s="3">
        <v>5594</v>
      </c>
      <c r="P31" s="3">
        <v>2849</v>
      </c>
      <c r="Q31" s="3">
        <v>203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g5d6n7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144</v>
      </c>
      <c r="E35" s="35">
        <f>1-G36/G35</f>
        <v>0</v>
      </c>
      <c r="F35" s="10">
        <f>SUMPRODUCT(H$1:AA$1,H35:AA35)/SUM(H35:AA35)</f>
        <v>9.5007123956849178</v>
      </c>
      <c r="G35" s="11">
        <f>SUM(H35:AA35)</f>
        <v>9826</v>
      </c>
      <c r="N35" s="3">
        <v>10</v>
      </c>
      <c r="O35" s="3">
        <v>645</v>
      </c>
      <c r="P35" s="3">
        <v>4317</v>
      </c>
      <c r="Q35" s="3">
        <v>4159</v>
      </c>
      <c r="R35" s="3">
        <v>660</v>
      </c>
      <c r="S35" s="3">
        <v>34</v>
      </c>
      <c r="T35" s="3">
        <v>1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9.5007123956849178</v>
      </c>
      <c r="G36" s="11">
        <f>SUM(H36:AA36)</f>
        <v>9826</v>
      </c>
      <c r="N36" s="3">
        <v>10</v>
      </c>
      <c r="O36" s="3">
        <v>645</v>
      </c>
      <c r="P36" s="3">
        <v>4317</v>
      </c>
      <c r="Q36" s="3">
        <v>4159</v>
      </c>
      <c r="R36" s="3">
        <v>660</v>
      </c>
      <c r="S36" s="3">
        <v>34</v>
      </c>
      <c r="T36" s="3">
        <v>1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g5d6n8</v>
      </c>
      <c r="AC38"/>
      <c r="AD38"/>
    </row>
    <row r="39" spans="1:30">
      <c r="A39" s="3" t="s">
        <v>3</v>
      </c>
      <c r="B39" s="9">
        <f>CEILING($A$1*A38/$B$1,1)</f>
        <v>7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116</v>
      </c>
      <c r="E40" s="35">
        <f>1-G41/G40</f>
        <v>0</v>
      </c>
      <c r="F40" s="10">
        <f>SUMPRODUCT(H$1:AA$1,H40:AA40)/SUM(H40:AA40)</f>
        <v>10.762363059281252</v>
      </c>
      <c r="G40" s="11">
        <f>SUM(H40:AA40)</f>
        <v>9767</v>
      </c>
      <c r="O40" s="3">
        <v>5</v>
      </c>
      <c r="P40" s="3">
        <v>353</v>
      </c>
      <c r="Q40" s="3">
        <v>3265</v>
      </c>
      <c r="R40" s="3">
        <v>4624</v>
      </c>
      <c r="S40" s="3">
        <v>1377</v>
      </c>
      <c r="T40" s="3">
        <v>141</v>
      </c>
      <c r="U40" s="3">
        <v>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10.762363059281252</v>
      </c>
      <c r="G41" s="11">
        <f>SUM(H41:AA41)</f>
        <v>9767</v>
      </c>
      <c r="O41" s="3">
        <v>5</v>
      </c>
      <c r="P41" s="3">
        <v>353</v>
      </c>
      <c r="Q41" s="3">
        <v>3265</v>
      </c>
      <c r="R41" s="3">
        <v>4624</v>
      </c>
      <c r="S41" s="3">
        <v>1377</v>
      </c>
      <c r="T41" s="3">
        <v>141</v>
      </c>
      <c r="U41" s="3">
        <v>2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8466-FDC7-D344-8B13-993966CEC5FD}">
  <dimension ref="A1:AD42"/>
  <sheetViews>
    <sheetView topLeftCell="D1" zoomScale="66" workbookViewId="0">
      <selection activeCell="D30" sqref="D30:D3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5</v>
      </c>
      <c r="B1" s="2">
        <v>7</v>
      </c>
      <c r="C1" s="1" t="s">
        <v>23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79204</v>
      </c>
    </row>
    <row r="3" spans="1:30">
      <c r="A3" s="3">
        <v>1</v>
      </c>
      <c r="C3" s="3" t="str">
        <f>CONCATENATE($C$1,"n",A3)</f>
        <v>g5d7n1</v>
      </c>
      <c r="G3" s="7">
        <f>SUM(G6,G11,G16,G21,G26,G31,G36,G41,G46,G51,G56,G61,G66,G71)</f>
        <v>78554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7</v>
      </c>
      <c r="E5" s="35">
        <f>1-G6/G5</f>
        <v>0</v>
      </c>
      <c r="F5" s="10">
        <f>SUMPRODUCT(H$1:AA$1,H5:AA5)/SUM(H5:AA5)</f>
        <v>1.757703081232493</v>
      </c>
      <c r="G5" s="11">
        <f>SUM(H5:AA5)</f>
        <v>9996</v>
      </c>
      <c r="H5" s="3">
        <v>2422</v>
      </c>
      <c r="I5" s="3">
        <v>7574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1.757703081232493</v>
      </c>
      <c r="G6" s="11">
        <f>SUM(H6:AA6)</f>
        <v>9996</v>
      </c>
      <c r="H6" s="3">
        <v>2422</v>
      </c>
      <c r="I6" s="3">
        <v>7574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g5d7n2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4</v>
      </c>
      <c r="E10" s="35">
        <f>1-G11/G10</f>
        <v>6.2186559679037079E-2</v>
      </c>
      <c r="F10" s="10">
        <f>SUMPRODUCT(H$1:AA$1,H10:AA10)/SUM(H10:AA10)</f>
        <v>2.9717151454363089</v>
      </c>
      <c r="G10" s="11">
        <f>SUM(H10:AA10)</f>
        <v>9970</v>
      </c>
      <c r="I10" s="3">
        <v>1142</v>
      </c>
      <c r="J10" s="3">
        <v>7968</v>
      </c>
      <c r="K10" s="3">
        <v>860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2.9035294117647057</v>
      </c>
      <c r="G11" s="11">
        <f>SUM(H11:AA11)</f>
        <v>9350</v>
      </c>
      <c r="I11" s="3">
        <v>1142</v>
      </c>
      <c r="J11" s="3">
        <v>7968</v>
      </c>
      <c r="K11" s="3">
        <v>240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g5d7n3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8</v>
      </c>
      <c r="E15" s="35">
        <f>1-G16/G15</f>
        <v>3.0129557095510684E-3</v>
      </c>
      <c r="F15" s="10">
        <f>SUMPRODUCT(H$1:AA$1,H15:AA15)/SUM(H15:AA15)</f>
        <v>4.216229788088782</v>
      </c>
      <c r="G15" s="11">
        <f>SUM(H15:AA15)</f>
        <v>9957</v>
      </c>
      <c r="J15" s="3">
        <v>505</v>
      </c>
      <c r="K15" s="3">
        <v>6825</v>
      </c>
      <c r="L15" s="3">
        <v>2596</v>
      </c>
      <c r="M15" s="3">
        <v>31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4.2108391256170039</v>
      </c>
      <c r="G16" s="11">
        <f>SUM(H16:AA16)</f>
        <v>9927</v>
      </c>
      <c r="J16" s="3">
        <v>505</v>
      </c>
      <c r="K16" s="3">
        <v>6825</v>
      </c>
      <c r="L16" s="3">
        <v>2596</v>
      </c>
      <c r="M16" s="3">
        <v>1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g5d7n4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3</v>
      </c>
      <c r="E20" s="35">
        <f>1-G21/G20</f>
        <v>0</v>
      </c>
      <c r="F20" s="10">
        <f>SUMPRODUCT(H$1:AA$1,H20:AA20)/SUM(H20:AA20)</f>
        <v>5.4509369333064681</v>
      </c>
      <c r="G20" s="11">
        <f>SUM(H20:AA20)</f>
        <v>9926</v>
      </c>
      <c r="K20" s="3">
        <v>261</v>
      </c>
      <c r="L20" s="3">
        <v>5157</v>
      </c>
      <c r="M20" s="3">
        <v>4279</v>
      </c>
      <c r="N20" s="3">
        <v>229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5.4509369333064681</v>
      </c>
      <c r="G21" s="11">
        <f>SUM(H21:AA21)</f>
        <v>9926</v>
      </c>
      <c r="K21" s="3">
        <v>261</v>
      </c>
      <c r="L21" s="3">
        <v>5157</v>
      </c>
      <c r="M21" s="3">
        <v>4279</v>
      </c>
      <c r="N21" s="3">
        <v>229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g5d7n5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8</v>
      </c>
      <c r="E25" s="35">
        <f>1-G26/G25</f>
        <v>0</v>
      </c>
      <c r="F25" s="10">
        <f>SUMPRODUCT(H$1:AA$1,H25:AA25)/SUM(H25:AA25)</f>
        <v>6.6821995350247647</v>
      </c>
      <c r="G25" s="11">
        <f>SUM(H25:AA25)</f>
        <v>9893</v>
      </c>
      <c r="L25" s="3">
        <v>153</v>
      </c>
      <c r="M25" s="3">
        <v>3572</v>
      </c>
      <c r="N25" s="3">
        <v>5448</v>
      </c>
      <c r="O25" s="3">
        <v>706</v>
      </c>
      <c r="P25" s="3">
        <v>14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6.6821995350247647</v>
      </c>
      <c r="G26" s="11">
        <f>SUM(H26:AA26)</f>
        <v>9893</v>
      </c>
      <c r="L26" s="3">
        <v>153</v>
      </c>
      <c r="M26" s="3">
        <v>3572</v>
      </c>
      <c r="N26" s="3">
        <v>5448</v>
      </c>
      <c r="O26" s="3">
        <v>706</v>
      </c>
      <c r="P26" s="3">
        <v>14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g5d7n6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6</v>
      </c>
      <c r="E30" s="35">
        <f>1-G31/G30</f>
        <v>0</v>
      </c>
      <c r="F30" s="10">
        <f>SUMPRODUCT(H$1:AA$1,H30:AA30)/SUM(H30:AA30)</f>
        <v>7.9099473257698545</v>
      </c>
      <c r="G30" s="11">
        <f>SUM(H30:AA30)</f>
        <v>9872</v>
      </c>
      <c r="M30" s="3">
        <v>78</v>
      </c>
      <c r="N30" s="3">
        <v>2491</v>
      </c>
      <c r="O30" s="3">
        <v>5624</v>
      </c>
      <c r="P30" s="3">
        <v>1600</v>
      </c>
      <c r="Q30" s="3">
        <v>79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7.9099473257698545</v>
      </c>
      <c r="G31" s="11">
        <f>SUM(H31:AA31)</f>
        <v>9872</v>
      </c>
      <c r="M31" s="3">
        <v>78</v>
      </c>
      <c r="N31" s="3">
        <v>2491</v>
      </c>
      <c r="O31" s="3">
        <v>5624</v>
      </c>
      <c r="P31" s="3">
        <v>1600</v>
      </c>
      <c r="Q31" s="3">
        <v>79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g5d7n7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4</v>
      </c>
      <c r="E35" s="35">
        <f>1-G36/G35</f>
        <v>0</v>
      </c>
      <c r="F35" s="10">
        <f>SUMPRODUCT(H$1:AA$1,H35:AA35)/SUM(H35:AA35)</f>
        <v>9.1426097585820507</v>
      </c>
      <c r="G35" s="11">
        <f>SUM(H35:AA35)</f>
        <v>9817</v>
      </c>
      <c r="N35" s="3">
        <v>47</v>
      </c>
      <c r="O35" s="3">
        <v>1593</v>
      </c>
      <c r="P35" s="3">
        <v>5368</v>
      </c>
      <c r="Q35" s="3">
        <v>2538</v>
      </c>
      <c r="R35" s="3">
        <v>264</v>
      </c>
      <c r="S35" s="3">
        <v>7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9.1426097585820507</v>
      </c>
      <c r="G36" s="11">
        <f>SUM(H36:AA36)</f>
        <v>9817</v>
      </c>
      <c r="N36" s="3">
        <v>47</v>
      </c>
      <c r="O36" s="3">
        <v>1593</v>
      </c>
      <c r="P36" s="3">
        <v>5368</v>
      </c>
      <c r="Q36" s="3">
        <v>2538</v>
      </c>
      <c r="R36" s="3">
        <v>264</v>
      </c>
      <c r="S36" s="3">
        <v>7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g5d7n8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3</v>
      </c>
      <c r="E40" s="35">
        <f>1-G41/G40</f>
        <v>0</v>
      </c>
      <c r="F40" s="10">
        <f>SUMPRODUCT(H$1:AA$1,H40:AA40)/SUM(H40:AA40)</f>
        <v>10.386370612913128</v>
      </c>
      <c r="G40" s="11">
        <f>SUM(H40:AA40)</f>
        <v>9773</v>
      </c>
      <c r="O40" s="3">
        <v>41</v>
      </c>
      <c r="P40" s="3">
        <v>1031</v>
      </c>
      <c r="Q40" s="3">
        <v>4547</v>
      </c>
      <c r="R40" s="3">
        <v>3455</v>
      </c>
      <c r="S40" s="3">
        <v>663</v>
      </c>
      <c r="T40" s="3">
        <v>36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10.386370612913128</v>
      </c>
      <c r="G41" s="11">
        <f>SUM(H41:AA41)</f>
        <v>9773</v>
      </c>
      <c r="O41" s="3">
        <v>41</v>
      </c>
      <c r="P41" s="3">
        <v>1031</v>
      </c>
      <c r="Q41" s="3">
        <v>4547</v>
      </c>
      <c r="R41" s="3">
        <v>3455</v>
      </c>
      <c r="S41" s="3">
        <v>663</v>
      </c>
      <c r="T41" s="3">
        <v>36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264E-459D-1F45-B7B3-1733E4C3CD75}">
  <dimension ref="A1:AD42"/>
  <sheetViews>
    <sheetView zoomScale="50" workbookViewId="0">
      <selection activeCell="N37" sqref="N3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6</v>
      </c>
      <c r="B1" s="2">
        <v>7</v>
      </c>
      <c r="C1" s="1" t="s">
        <v>24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79213</v>
      </c>
    </row>
    <row r="3" spans="1:30">
      <c r="A3" s="3">
        <v>1</v>
      </c>
      <c r="C3" s="3" t="str">
        <f>CONCATENATE($C$1,"n",A3)</f>
        <v>g6d7n1</v>
      </c>
      <c r="G3" s="7">
        <f>SUM(G6,G11,G16,G21,G26,G31,G36,G41,G46,G51,G56,G61,G66,G71)</f>
        <v>79147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>
        <f t="shared" si="0"/>
        <v>3</v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27</v>
      </c>
      <c r="E5" s="35">
        <f>1-G6/G5</f>
        <v>0</v>
      </c>
      <c r="F5" s="10">
        <f>SUMPRODUCT(H$1:AA$1,H5:AA5)/SUM(H5:AA5)</f>
        <v>1.9503900780156032</v>
      </c>
      <c r="G5" s="11">
        <f>SUM(H5:AA5)</f>
        <v>9998</v>
      </c>
      <c r="H5" s="3">
        <v>715</v>
      </c>
      <c r="I5" s="3">
        <v>9064</v>
      </c>
      <c r="J5" s="3">
        <v>219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1.9503900780156032</v>
      </c>
      <c r="G6" s="11">
        <f>SUM(H6:AA6)</f>
        <v>9998</v>
      </c>
      <c r="H6" s="3">
        <v>715</v>
      </c>
      <c r="I6" s="3">
        <v>9064</v>
      </c>
      <c r="J6" s="3">
        <v>219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g6d7n2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>
        <f t="shared" si="2"/>
        <v>5</v>
      </c>
      <c r="M9" s="3">
        <f t="shared" si="2"/>
        <v>6</v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26</v>
      </c>
      <c r="E10" s="35">
        <f>1-G11/G10</f>
        <v>5.5132317562148758E-3</v>
      </c>
      <c r="F10" s="10">
        <f>SUMPRODUCT(H$1:AA$1,H10:AA10)/SUM(H10:AA10)</f>
        <v>3.3380112269446673</v>
      </c>
      <c r="G10" s="11">
        <f>SUM(H10:AA10)</f>
        <v>9976</v>
      </c>
      <c r="I10" s="3">
        <v>115</v>
      </c>
      <c r="J10" s="3">
        <v>6430</v>
      </c>
      <c r="K10" s="3">
        <v>3376</v>
      </c>
      <c r="L10" s="3">
        <v>54</v>
      </c>
      <c r="M10" s="3">
        <v>1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3.328696703961294</v>
      </c>
      <c r="G11" s="11">
        <f>SUM(H11:AA11)</f>
        <v>9921</v>
      </c>
      <c r="I11" s="3">
        <v>115</v>
      </c>
      <c r="J11" s="3">
        <v>6430</v>
      </c>
      <c r="K11" s="3">
        <v>3376</v>
      </c>
      <c r="L11" s="3">
        <v>0</v>
      </c>
      <c r="M11" s="3">
        <v>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g6d7n3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>
        <f t="shared" si="4"/>
        <v>7</v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26</v>
      </c>
      <c r="E15" s="35">
        <f>1-G16/G15</f>
        <v>9.0397750100446039E-4</v>
      </c>
      <c r="F15" s="10">
        <f>SUMPRODUCT(H$1:AA$1,H15:AA15)/SUM(H15:AA15)</f>
        <v>4.738348734431499</v>
      </c>
      <c r="G15" s="11">
        <f>SUM(H15:AA15)</f>
        <v>9956</v>
      </c>
      <c r="J15" s="3">
        <v>10</v>
      </c>
      <c r="K15" s="3">
        <v>3024</v>
      </c>
      <c r="L15" s="3">
        <v>6492</v>
      </c>
      <c r="M15" s="3">
        <v>421</v>
      </c>
      <c r="N15" s="3">
        <v>9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4.7363024027344931</v>
      </c>
      <c r="G16" s="11">
        <f>SUM(H16:AA16)</f>
        <v>9947</v>
      </c>
      <c r="J16" s="3">
        <v>10</v>
      </c>
      <c r="K16" s="3">
        <v>3024</v>
      </c>
      <c r="L16" s="3">
        <v>6492</v>
      </c>
      <c r="M16" s="3">
        <v>421</v>
      </c>
      <c r="N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g6d7n4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>
        <f t="shared" si="6"/>
        <v>9</v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34</v>
      </c>
      <c r="E20" s="35">
        <f>1-G21/G20</f>
        <v>1.0067451927919802E-4</v>
      </c>
      <c r="F20" s="10">
        <f>SUMPRODUCT(H$1:AA$1,H20:AA20)/SUM(H20:AA20)</f>
        <v>6.1171851404409541</v>
      </c>
      <c r="G20" s="11">
        <f>SUM(H20:AA20)</f>
        <v>9933</v>
      </c>
      <c r="K20" s="3">
        <v>4</v>
      </c>
      <c r="L20" s="3">
        <v>1046</v>
      </c>
      <c r="M20" s="3">
        <v>6699</v>
      </c>
      <c r="N20" s="3">
        <v>2151</v>
      </c>
      <c r="O20" s="3">
        <v>32</v>
      </c>
      <c r="P20" s="3">
        <v>1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6.1168948852194927</v>
      </c>
      <c r="G21" s="11">
        <f>SUM(H21:AA21)</f>
        <v>9932</v>
      </c>
      <c r="K21" s="3">
        <v>4</v>
      </c>
      <c r="L21" s="3">
        <v>1046</v>
      </c>
      <c r="M21" s="3">
        <v>6699</v>
      </c>
      <c r="N21" s="3">
        <v>2151</v>
      </c>
      <c r="O21" s="3">
        <v>32</v>
      </c>
      <c r="P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g6d7n5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 t="str">
        <f t="shared" si="8"/>
        <v/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18</v>
      </c>
      <c r="E25" s="35">
        <f>1-G26/G25</f>
        <v>0</v>
      </c>
      <c r="F25" s="10">
        <f>SUMPRODUCT(H$1:AA$1,H25:AA25)/SUM(H25:AA25)</f>
        <v>7.5055056066269321</v>
      </c>
      <c r="G25" s="11">
        <f>SUM(H25:AA25)</f>
        <v>9899</v>
      </c>
      <c r="M25" s="3">
        <v>332</v>
      </c>
      <c r="N25" s="3">
        <v>4634</v>
      </c>
      <c r="O25" s="3">
        <v>4532</v>
      </c>
      <c r="P25" s="3">
        <v>399</v>
      </c>
      <c r="Q25" s="3">
        <v>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7.5055056066269321</v>
      </c>
      <c r="G26" s="11">
        <f>SUM(H26:AA26)</f>
        <v>9899</v>
      </c>
      <c r="M26" s="3">
        <v>332</v>
      </c>
      <c r="N26" s="3">
        <v>4634</v>
      </c>
      <c r="O26" s="3">
        <v>4532</v>
      </c>
      <c r="P26" s="3">
        <v>399</v>
      </c>
      <c r="Q26" s="3">
        <v>2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g6d7n6</v>
      </c>
      <c r="AC28"/>
      <c r="AD28"/>
    </row>
    <row r="29" spans="1:30">
      <c r="A29" s="3" t="s">
        <v>3</v>
      </c>
      <c r="B29" s="9">
        <f>CEILING($A$1*A28/$B$1,1)</f>
        <v>6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18</v>
      </c>
      <c r="E30" s="35">
        <f>1-G31/G30</f>
        <v>0</v>
      </c>
      <c r="F30" s="10">
        <f>SUMPRODUCT(H$1:AA$1,H30:AA30)/SUM(H30:AA30)</f>
        <v>8.8817748961604703</v>
      </c>
      <c r="G30" s="11">
        <f>SUM(H30:AA30)</f>
        <v>9871</v>
      </c>
      <c r="M30" s="3">
        <v>1</v>
      </c>
      <c r="N30" s="3">
        <v>94</v>
      </c>
      <c r="O30" s="3">
        <v>2528</v>
      </c>
      <c r="P30" s="3">
        <v>5742</v>
      </c>
      <c r="Q30" s="3">
        <v>1460</v>
      </c>
      <c r="R30" s="3">
        <v>46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8.8817748961604703</v>
      </c>
      <c r="G31" s="11">
        <f>SUM(H31:AA31)</f>
        <v>9871</v>
      </c>
      <c r="M31" s="3">
        <v>1</v>
      </c>
      <c r="N31" s="3">
        <v>94</v>
      </c>
      <c r="O31" s="3">
        <v>2528</v>
      </c>
      <c r="P31" s="3">
        <v>5742</v>
      </c>
      <c r="Q31" s="3">
        <v>1460</v>
      </c>
      <c r="R31" s="3">
        <v>46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g6d7n7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 t="str">
        <f t="shared" si="12"/>
        <v/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19</v>
      </c>
      <c r="E35" s="35">
        <f>1-G36/G35</f>
        <v>1.020199959191892E-4</v>
      </c>
      <c r="F35" s="10">
        <f>SUMPRODUCT(H$1:AA$1,H35:AA35)/SUM(H35:AA35)</f>
        <v>10.276882268924709</v>
      </c>
      <c r="G35" s="11">
        <f>SUM(H35:AA35)</f>
        <v>9802</v>
      </c>
      <c r="O35" s="3">
        <v>21</v>
      </c>
      <c r="P35" s="3">
        <v>1127</v>
      </c>
      <c r="Q35" s="3">
        <v>5112</v>
      </c>
      <c r="R35" s="3">
        <v>3205</v>
      </c>
      <c r="S35" s="3">
        <v>334</v>
      </c>
      <c r="T35" s="3">
        <v>2</v>
      </c>
      <c r="U35" s="3">
        <v>1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10.27650239771452</v>
      </c>
      <c r="G36" s="11">
        <f>SUM(H36:AA36)</f>
        <v>9801</v>
      </c>
      <c r="O36" s="3">
        <v>21</v>
      </c>
      <c r="P36" s="3">
        <v>1127</v>
      </c>
      <c r="Q36" s="3">
        <v>5112</v>
      </c>
      <c r="R36" s="3">
        <v>3205</v>
      </c>
      <c r="S36" s="3">
        <v>334</v>
      </c>
      <c r="T36" s="3">
        <v>2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g6d7n8</v>
      </c>
      <c r="AC38"/>
      <c r="AD38"/>
    </row>
    <row r="39" spans="1:30">
      <c r="A39" s="3" t="s">
        <v>3</v>
      </c>
      <c r="B39" s="9">
        <f>CEILING($A$1*A38/$B$1,1)</f>
        <v>7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 t="str">
        <f t="shared" si="13"/>
        <v/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16</v>
      </c>
      <c r="E40" s="35">
        <f>1-G41/G40</f>
        <v>0</v>
      </c>
      <c r="F40" s="10">
        <f>SUMPRODUCT(H$1:AA$1,H40:AA40)/SUM(H40:AA40)</f>
        <v>11.658110042953568</v>
      </c>
      <c r="G40" s="11">
        <f>SUM(H40:AA40)</f>
        <v>9778</v>
      </c>
      <c r="P40" s="3">
        <v>10</v>
      </c>
      <c r="Q40" s="3">
        <v>433</v>
      </c>
      <c r="R40" s="3">
        <v>3684</v>
      </c>
      <c r="S40" s="3">
        <v>4480</v>
      </c>
      <c r="T40" s="3">
        <v>1108</v>
      </c>
      <c r="U40" s="3">
        <v>60</v>
      </c>
      <c r="V40" s="3">
        <v>3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11.658110042953568</v>
      </c>
      <c r="G41" s="11">
        <f>SUM(H41:AA41)</f>
        <v>9778</v>
      </c>
      <c r="P41" s="3">
        <v>10</v>
      </c>
      <c r="Q41" s="3">
        <v>433</v>
      </c>
      <c r="R41" s="3">
        <v>3684</v>
      </c>
      <c r="S41" s="3">
        <v>4480</v>
      </c>
      <c r="T41" s="3">
        <v>1108</v>
      </c>
      <c r="U41" s="3">
        <v>60</v>
      </c>
      <c r="V41" s="3">
        <v>3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C213-77E0-5B42-9035-692F1188F056}">
  <dimension ref="A1:AB209"/>
  <sheetViews>
    <sheetView topLeftCell="A100" workbookViewId="0">
      <selection sqref="A1:B1048576"/>
    </sheetView>
  </sheetViews>
  <sheetFormatPr baseColWidth="10" defaultRowHeight="16"/>
  <cols>
    <col min="1" max="1" width="5.83203125" customWidth="1"/>
    <col min="2" max="2" width="5.83203125" style="8" customWidth="1"/>
    <col min="4" max="4" width="13.83203125" style="33" bestFit="1" customWidth="1"/>
    <col min="5" max="5" width="10.6640625" style="33" bestFit="1" customWidth="1"/>
    <col min="6" max="6" width="13.33203125" style="10" customWidth="1"/>
    <col min="7" max="7" width="7" style="10" bestFit="1" customWidth="1"/>
    <col min="27" max="27" width="10.83203125" style="8"/>
  </cols>
  <sheetData>
    <row r="1" spans="1:28" ht="21">
      <c r="A1" s="1">
        <v>4</v>
      </c>
      <c r="B1" s="2">
        <v>5</v>
      </c>
      <c r="C1" s="1" t="s">
        <v>19</v>
      </c>
      <c r="D1" s="32"/>
      <c r="E1" s="32"/>
      <c r="F1" s="31"/>
      <c r="G1" s="31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  <c r="AB1" s="3"/>
    </row>
    <row r="2" spans="1:28">
      <c r="A2" s="4"/>
      <c r="B2" s="5"/>
      <c r="C2" s="4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3"/>
    </row>
    <row r="3" spans="1:28">
      <c r="C3" s="3" t="str">
        <f>CONCATENATE($C$1,"n1")</f>
        <v>g4d5n1</v>
      </c>
    </row>
    <row r="4" spans="1:28">
      <c r="A4" s="3">
        <v>1</v>
      </c>
      <c r="C4" s="23" t="s">
        <v>49</v>
      </c>
      <c r="D4" s="25"/>
      <c r="E4" s="25"/>
      <c r="F4" s="24"/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2"/>
      <c r="AB4" s="3"/>
    </row>
    <row r="5" spans="1:28">
      <c r="A5" s="3" t="s">
        <v>3</v>
      </c>
      <c r="B5" s="9">
        <f>CEILING($A$1*A4/$B$1,1)</f>
        <v>1</v>
      </c>
      <c r="D5" s="33" t="s">
        <v>4</v>
      </c>
      <c r="E5" s="3" t="s">
        <v>5</v>
      </c>
      <c r="F5" s="6" t="s">
        <v>6</v>
      </c>
      <c r="G5" s="13"/>
      <c r="H5" s="3">
        <f t="shared" ref="H5:AA5" si="0">IF(H6&lt;&gt;0,H$1,"")</f>
        <v>1</v>
      </c>
      <c r="I5" s="3">
        <f t="shared" si="0"/>
        <v>2</v>
      </c>
      <c r="J5" s="3" t="str">
        <f t="shared" si="0"/>
        <v/>
      </c>
      <c r="K5" s="3" t="str">
        <f t="shared" si="0"/>
        <v/>
      </c>
      <c r="L5" s="3" t="str">
        <f t="shared" si="0"/>
        <v/>
      </c>
      <c r="M5" s="3" t="str">
        <f t="shared" si="0"/>
        <v/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 t="str">
        <f t="shared" si="0"/>
        <v/>
      </c>
      <c r="R5" s="3" t="str">
        <f t="shared" si="0"/>
        <v/>
      </c>
      <c r="S5" s="3" t="str">
        <f t="shared" si="0"/>
        <v/>
      </c>
      <c r="T5" s="3" t="str">
        <f t="shared" si="0"/>
        <v/>
      </c>
      <c r="U5" s="3" t="str">
        <f t="shared" si="0"/>
        <v/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/>
      </c>
      <c r="Z5" s="3" t="str">
        <f t="shared" si="0"/>
        <v/>
      </c>
      <c r="AA5" s="6" t="str">
        <f t="shared" si="0"/>
        <v/>
      </c>
    </row>
    <row r="6" spans="1:28">
      <c r="A6" s="3" t="s">
        <v>7</v>
      </c>
      <c r="B6" s="6" t="s">
        <v>26</v>
      </c>
      <c r="C6" t="s">
        <v>8</v>
      </c>
      <c r="D6" s="34">
        <v>236</v>
      </c>
      <c r="E6" s="36">
        <f>1-G7/G6</f>
        <v>0</v>
      </c>
      <c r="F6" s="10">
        <f>SUMPRODUCT(H$1:AA$1,H6:AA6)/SUM(H6:AA6)</f>
        <v>1.6301260252050409</v>
      </c>
      <c r="G6" s="15">
        <f>SUM(H6:AA6)</f>
        <v>4999</v>
      </c>
      <c r="H6">
        <v>1849</v>
      </c>
      <c r="I6">
        <v>3150</v>
      </c>
    </row>
    <row r="7" spans="1:28">
      <c r="A7" s="3" t="s">
        <v>9</v>
      </c>
      <c r="B7" s="6" t="s">
        <v>25</v>
      </c>
      <c r="C7" t="s">
        <v>10</v>
      </c>
      <c r="D7" s="34"/>
      <c r="E7" s="36"/>
      <c r="F7" s="10">
        <f>SUMPRODUCT(H$1:AA$1,H7:AA7)/SUM(H7:AA7)</f>
        <v>1.6301260252050409</v>
      </c>
      <c r="G7" s="15">
        <f>SUM(H7:AA7)</f>
        <v>4999</v>
      </c>
      <c r="H7">
        <v>1849</v>
      </c>
      <c r="I7">
        <v>3150</v>
      </c>
    </row>
    <row r="8" spans="1:28">
      <c r="A8" s="3">
        <f>A4</f>
        <v>1</v>
      </c>
      <c r="C8" s="23" t="s">
        <v>48</v>
      </c>
      <c r="D8" s="23"/>
      <c r="E8" s="23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2"/>
      <c r="AB8" s="3"/>
    </row>
    <row r="9" spans="1:28">
      <c r="A9" s="3" t="s">
        <v>3</v>
      </c>
      <c r="B9" s="9">
        <f>CEILING($A$1*A8/$B$1,1)</f>
        <v>1</v>
      </c>
      <c r="D9" s="33" t="s">
        <v>4</v>
      </c>
      <c r="E9" s="3" t="s">
        <v>5</v>
      </c>
      <c r="F9" s="6" t="s">
        <v>6</v>
      </c>
      <c r="G9" s="13"/>
      <c r="H9" s="3">
        <f t="shared" ref="H9:AA9" si="1">IF(H10&lt;&gt;0,H$1,"")</f>
        <v>1</v>
      </c>
      <c r="I9" s="3">
        <f t="shared" si="1"/>
        <v>2</v>
      </c>
      <c r="J9" s="3" t="str">
        <f t="shared" si="1"/>
        <v/>
      </c>
      <c r="K9" s="3" t="str">
        <f t="shared" si="1"/>
        <v/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3" t="str">
        <f t="shared" si="1"/>
        <v/>
      </c>
      <c r="Q9" s="3" t="str">
        <f t="shared" si="1"/>
        <v/>
      </c>
      <c r="R9" s="3" t="str">
        <f t="shared" si="1"/>
        <v/>
      </c>
      <c r="S9" s="3" t="str">
        <f t="shared" si="1"/>
        <v/>
      </c>
      <c r="T9" s="3" t="str">
        <f t="shared" si="1"/>
        <v/>
      </c>
      <c r="U9" s="3" t="str">
        <f t="shared" si="1"/>
        <v/>
      </c>
      <c r="V9" s="3" t="str">
        <f t="shared" si="1"/>
        <v/>
      </c>
      <c r="W9" s="3" t="str">
        <f t="shared" si="1"/>
        <v/>
      </c>
      <c r="X9" s="3" t="str">
        <f t="shared" si="1"/>
        <v/>
      </c>
      <c r="Y9" s="3" t="str">
        <f t="shared" si="1"/>
        <v/>
      </c>
      <c r="Z9" s="3" t="str">
        <f t="shared" si="1"/>
        <v/>
      </c>
      <c r="AA9" s="6" t="str">
        <f t="shared" si="1"/>
        <v/>
      </c>
      <c r="AB9" s="3"/>
    </row>
    <row r="10" spans="1:28">
      <c r="A10" s="3" t="s">
        <v>7</v>
      </c>
      <c r="B10" s="6" t="s">
        <v>26</v>
      </c>
      <c r="C10" t="s">
        <v>8</v>
      </c>
      <c r="D10" s="34">
        <v>236</v>
      </c>
      <c r="E10" s="36">
        <f>1-G11/G10</f>
        <v>0</v>
      </c>
      <c r="F10" s="10">
        <f>SUMPRODUCT(H$1:AA$1,H10:AA10)/SUM(H10:AA10)</f>
        <v>1.6308523409363747</v>
      </c>
      <c r="G10" s="15">
        <f>SUM(H10:AA10)</f>
        <v>4998</v>
      </c>
      <c r="H10">
        <v>1845</v>
      </c>
      <c r="I10">
        <v>3153</v>
      </c>
    </row>
    <row r="11" spans="1:28">
      <c r="A11" s="3" t="s">
        <v>9</v>
      </c>
      <c r="B11" s="6" t="s">
        <v>25</v>
      </c>
      <c r="C11" t="s">
        <v>10</v>
      </c>
      <c r="D11" s="34"/>
      <c r="E11" s="36"/>
      <c r="F11" s="10">
        <f>SUMPRODUCT(H$1:AA$1,H11:AA11)/SUM(H11:AA11)</f>
        <v>1.6308523409363747</v>
      </c>
      <c r="G11" s="15">
        <f>SUM(H11:AA11)</f>
        <v>4998</v>
      </c>
      <c r="H11">
        <v>1845</v>
      </c>
      <c r="I11">
        <v>3153</v>
      </c>
    </row>
    <row r="12" spans="1:28">
      <c r="A12" s="3">
        <f>A8</f>
        <v>1</v>
      </c>
      <c r="C12" s="23" t="s">
        <v>47</v>
      </c>
      <c r="D12" s="23"/>
      <c r="E12" s="23"/>
      <c r="F12" s="22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2"/>
      <c r="AB12" s="3"/>
    </row>
    <row r="13" spans="1:28">
      <c r="A13" s="3" t="s">
        <v>3</v>
      </c>
      <c r="B13" s="9">
        <f>CEILING($A$1*A12/$B$1,1)</f>
        <v>1</v>
      </c>
      <c r="D13" s="33" t="s">
        <v>4</v>
      </c>
      <c r="E13" s="3" t="s">
        <v>5</v>
      </c>
      <c r="F13" s="6" t="s">
        <v>6</v>
      </c>
      <c r="G13" s="13"/>
      <c r="H13" s="3">
        <f t="shared" ref="H13:AA13" si="2">IF(H14&lt;&gt;0,H$1,"")</f>
        <v>1</v>
      </c>
      <c r="I13" s="3">
        <f t="shared" si="2"/>
        <v>2</v>
      </c>
      <c r="J13" s="3" t="str">
        <f t="shared" si="2"/>
        <v/>
      </c>
      <c r="K13" s="3" t="str">
        <f t="shared" si="2"/>
        <v/>
      </c>
      <c r="L13" s="3" t="str">
        <f t="shared" si="2"/>
        <v/>
      </c>
      <c r="M13" s="3" t="str">
        <f t="shared" si="2"/>
        <v/>
      </c>
      <c r="N13" s="3" t="str">
        <f t="shared" si="2"/>
        <v/>
      </c>
      <c r="O13" s="3" t="str">
        <f t="shared" si="2"/>
        <v/>
      </c>
      <c r="P13" s="3" t="str">
        <f t="shared" si="2"/>
        <v/>
      </c>
      <c r="Q13" s="3" t="str">
        <f t="shared" si="2"/>
        <v/>
      </c>
      <c r="R13" s="3" t="str">
        <f t="shared" si="2"/>
        <v/>
      </c>
      <c r="S13" s="3" t="str">
        <f t="shared" si="2"/>
        <v/>
      </c>
      <c r="T13" s="3" t="str">
        <f t="shared" si="2"/>
        <v/>
      </c>
      <c r="U13" s="3" t="str">
        <f t="shared" si="2"/>
        <v/>
      </c>
      <c r="V13" s="3" t="str">
        <f t="shared" si="2"/>
        <v/>
      </c>
      <c r="W13" s="3" t="str">
        <f t="shared" si="2"/>
        <v/>
      </c>
      <c r="X13" s="3" t="str">
        <f t="shared" si="2"/>
        <v/>
      </c>
      <c r="Y13" s="3" t="str">
        <f t="shared" si="2"/>
        <v/>
      </c>
      <c r="Z13" s="3" t="str">
        <f t="shared" si="2"/>
        <v/>
      </c>
      <c r="AA13" s="6" t="str">
        <f t="shared" si="2"/>
        <v/>
      </c>
    </row>
    <row r="14" spans="1:28">
      <c r="A14" s="3" t="s">
        <v>7</v>
      </c>
      <c r="B14" s="6" t="s">
        <v>26</v>
      </c>
      <c r="C14" t="s">
        <v>8</v>
      </c>
      <c r="D14" s="34">
        <v>236</v>
      </c>
      <c r="E14" s="36">
        <f>1-G15/G14</f>
        <v>0</v>
      </c>
      <c r="F14" s="10">
        <f>SUMPRODUCT(H$1:AA$1,H14:AA14)/SUM(H14:AA14)</f>
        <v>1.6296518607442978</v>
      </c>
      <c r="G14" s="15">
        <f>SUM(H14:AA14)</f>
        <v>4998</v>
      </c>
      <c r="H14">
        <v>1851</v>
      </c>
      <c r="I14">
        <v>3147</v>
      </c>
    </row>
    <row r="15" spans="1:28">
      <c r="A15" s="3" t="s">
        <v>9</v>
      </c>
      <c r="B15" s="6" t="s">
        <v>25</v>
      </c>
      <c r="C15" t="s">
        <v>10</v>
      </c>
      <c r="D15" s="34"/>
      <c r="E15" s="36"/>
      <c r="F15" s="10">
        <f>SUMPRODUCT(H$1:AA$1,H15:AA15)/SUM(H15:AA15)</f>
        <v>1.6296518607442978</v>
      </c>
      <c r="G15" s="15">
        <f>SUM(H15:AA15)</f>
        <v>4998</v>
      </c>
      <c r="H15">
        <v>1851</v>
      </c>
      <c r="I15">
        <v>3147</v>
      </c>
    </row>
    <row r="16" spans="1:28">
      <c r="A16" s="3">
        <f>A12</f>
        <v>1</v>
      </c>
      <c r="C16" s="23" t="s">
        <v>46</v>
      </c>
      <c r="D16" s="23"/>
      <c r="E16" s="23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2"/>
      <c r="AB16" s="3"/>
    </row>
    <row r="17" spans="1:28">
      <c r="A17" s="3" t="s">
        <v>3</v>
      </c>
      <c r="B17" s="9">
        <f>CEILING($A$1*A16/$B$1,1)</f>
        <v>1</v>
      </c>
      <c r="D17" s="33" t="s">
        <v>4</v>
      </c>
      <c r="E17" s="3" t="s">
        <v>5</v>
      </c>
      <c r="F17" s="6" t="s">
        <v>6</v>
      </c>
      <c r="G17" s="13"/>
      <c r="H17" s="3">
        <f t="shared" ref="H17:AA17" si="3">IF(H18&lt;&gt;0,H$1,"")</f>
        <v>1</v>
      </c>
      <c r="I17" s="3">
        <f t="shared" si="3"/>
        <v>2</v>
      </c>
      <c r="J17" s="3" t="str">
        <f t="shared" si="3"/>
        <v/>
      </c>
      <c r="K17" s="3" t="str">
        <f t="shared" si="3"/>
        <v/>
      </c>
      <c r="L17" s="3" t="str">
        <f t="shared" si="3"/>
        <v/>
      </c>
      <c r="M17" s="3" t="str">
        <f t="shared" si="3"/>
        <v/>
      </c>
      <c r="N17" s="3" t="str">
        <f t="shared" si="3"/>
        <v/>
      </c>
      <c r="O17" s="3" t="str">
        <f t="shared" si="3"/>
        <v/>
      </c>
      <c r="P17" s="3" t="str">
        <f t="shared" si="3"/>
        <v/>
      </c>
      <c r="Q17" s="3" t="str">
        <f t="shared" si="3"/>
        <v/>
      </c>
      <c r="R17" s="3" t="str">
        <f t="shared" si="3"/>
        <v/>
      </c>
      <c r="S17" s="3" t="str">
        <f t="shared" si="3"/>
        <v/>
      </c>
      <c r="T17" s="3" t="str">
        <f t="shared" si="3"/>
        <v/>
      </c>
      <c r="U17" s="3" t="str">
        <f t="shared" si="3"/>
        <v/>
      </c>
      <c r="V17" s="3" t="str">
        <f t="shared" si="3"/>
        <v/>
      </c>
      <c r="W17" s="3" t="str">
        <f t="shared" si="3"/>
        <v/>
      </c>
      <c r="X17" s="3" t="str">
        <f t="shared" si="3"/>
        <v/>
      </c>
      <c r="Y17" s="3" t="str">
        <f t="shared" si="3"/>
        <v/>
      </c>
      <c r="Z17" s="3" t="str">
        <f t="shared" si="3"/>
        <v/>
      </c>
      <c r="AA17" s="6" t="str">
        <f t="shared" si="3"/>
        <v/>
      </c>
    </row>
    <row r="18" spans="1:28">
      <c r="A18" s="3" t="s">
        <v>7</v>
      </c>
      <c r="B18" s="6" t="s">
        <v>26</v>
      </c>
      <c r="C18" t="s">
        <v>8</v>
      </c>
      <c r="D18" s="34">
        <v>236</v>
      </c>
      <c r="E18" s="36">
        <f>1-G19/G18</f>
        <v>0</v>
      </c>
      <c r="F18" s="10">
        <f>SUMPRODUCT(H$1:AA$1,H18:AA18)/SUM(H18:AA18)</f>
        <v>1.643530591775326</v>
      </c>
      <c r="G18" s="15">
        <f>SUM(H18:AA18)</f>
        <v>4985</v>
      </c>
      <c r="H18">
        <v>1777</v>
      </c>
      <c r="I18">
        <v>3208</v>
      </c>
    </row>
    <row r="19" spans="1:28">
      <c r="A19" s="3" t="s">
        <v>9</v>
      </c>
      <c r="B19" s="6" t="s">
        <v>25</v>
      </c>
      <c r="C19" t="s">
        <v>10</v>
      </c>
      <c r="D19" s="34"/>
      <c r="E19" s="36"/>
      <c r="F19" s="10">
        <f>SUMPRODUCT(H$1:AA$1,H19:AA19)/SUM(H19:AA19)</f>
        <v>1.643530591775326</v>
      </c>
      <c r="G19" s="15">
        <f>SUM(H19:AA19)</f>
        <v>4985</v>
      </c>
      <c r="H19">
        <v>1777</v>
      </c>
      <c r="I19">
        <v>3208</v>
      </c>
    </row>
    <row r="20" spans="1:28">
      <c r="A20" s="3">
        <f>A16</f>
        <v>1</v>
      </c>
      <c r="C20" s="23" t="s">
        <v>45</v>
      </c>
      <c r="D20" s="23"/>
      <c r="E20" s="23"/>
      <c r="F20" s="2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2"/>
      <c r="AB20" s="3"/>
    </row>
    <row r="21" spans="1:28">
      <c r="A21" s="3" t="s">
        <v>3</v>
      </c>
      <c r="B21" s="9">
        <f>CEILING($A$1*A20/$B$1,1)</f>
        <v>1</v>
      </c>
      <c r="D21" s="33" t="s">
        <v>4</v>
      </c>
      <c r="E21" s="3" t="s">
        <v>5</v>
      </c>
      <c r="F21" s="6" t="s">
        <v>6</v>
      </c>
      <c r="G21" s="13"/>
      <c r="H21" s="3">
        <f t="shared" ref="H21:AA21" si="4">IF(H22&lt;&gt;0,H$1,"")</f>
        <v>1</v>
      </c>
      <c r="I21" s="3">
        <f t="shared" si="4"/>
        <v>2</v>
      </c>
      <c r="J21" s="3" t="str">
        <f t="shared" si="4"/>
        <v/>
      </c>
      <c r="K21" s="3" t="str">
        <f t="shared" si="4"/>
        <v/>
      </c>
      <c r="L21" s="3" t="str">
        <f t="shared" si="4"/>
        <v/>
      </c>
      <c r="M21" s="3" t="str">
        <f t="shared" si="4"/>
        <v/>
      </c>
      <c r="N21" s="3" t="str">
        <f t="shared" si="4"/>
        <v/>
      </c>
      <c r="O21" s="3" t="str">
        <f t="shared" si="4"/>
        <v/>
      </c>
      <c r="P21" s="3" t="str">
        <f t="shared" si="4"/>
        <v/>
      </c>
      <c r="Q21" s="3" t="str">
        <f t="shared" si="4"/>
        <v/>
      </c>
      <c r="R21" s="3" t="str">
        <f t="shared" si="4"/>
        <v/>
      </c>
      <c r="S21" s="3" t="str">
        <f t="shared" si="4"/>
        <v/>
      </c>
      <c r="T21" s="3" t="str">
        <f t="shared" si="4"/>
        <v/>
      </c>
      <c r="U21" s="3" t="str">
        <f t="shared" si="4"/>
        <v/>
      </c>
      <c r="V21" s="3" t="str">
        <f t="shared" si="4"/>
        <v/>
      </c>
      <c r="W21" s="3" t="str">
        <f t="shared" si="4"/>
        <v/>
      </c>
      <c r="X21" s="3" t="str">
        <f t="shared" si="4"/>
        <v/>
      </c>
      <c r="Y21" s="3" t="str">
        <f t="shared" si="4"/>
        <v/>
      </c>
      <c r="Z21" s="3" t="str">
        <f t="shared" si="4"/>
        <v/>
      </c>
      <c r="AA21" s="6" t="str">
        <f t="shared" si="4"/>
        <v/>
      </c>
    </row>
    <row r="22" spans="1:28">
      <c r="A22" s="3" t="s">
        <v>7</v>
      </c>
      <c r="B22" s="6" t="s">
        <v>26</v>
      </c>
      <c r="C22" t="s">
        <v>8</v>
      </c>
      <c r="D22" s="34">
        <v>236</v>
      </c>
      <c r="E22" s="36">
        <f>1-G23/G22</f>
        <v>0</v>
      </c>
      <c r="F22" s="10">
        <f>SUMPRODUCT(H$1:AA$1,H22:AA22)/SUM(H22:AA22)</f>
        <v>1.6312714084223252</v>
      </c>
      <c r="G22" s="15">
        <f>SUM(H22:AA22)</f>
        <v>4963</v>
      </c>
      <c r="H22">
        <v>1830</v>
      </c>
      <c r="I22">
        <v>3133</v>
      </c>
    </row>
    <row r="23" spans="1:28">
      <c r="A23" s="3" t="s">
        <v>9</v>
      </c>
      <c r="B23" s="6" t="s">
        <v>25</v>
      </c>
      <c r="C23" t="s">
        <v>10</v>
      </c>
      <c r="D23" s="34"/>
      <c r="E23" s="36"/>
      <c r="F23" s="10">
        <f>SUMPRODUCT(H$1:AA$1,H23:AA23)/SUM(H23:AA23)</f>
        <v>1.6312714084223252</v>
      </c>
      <c r="G23" s="15">
        <f>SUM(H23:AA23)</f>
        <v>4963</v>
      </c>
      <c r="H23">
        <v>1830</v>
      </c>
      <c r="I23">
        <v>3133</v>
      </c>
    </row>
    <row r="24" spans="1:28">
      <c r="A24" s="3">
        <f>A20</f>
        <v>1</v>
      </c>
      <c r="C24" s="23" t="s">
        <v>44</v>
      </c>
      <c r="D24" s="23"/>
      <c r="E24" s="23"/>
      <c r="F24" s="22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2"/>
      <c r="AB24" s="3"/>
    </row>
    <row r="25" spans="1:28">
      <c r="A25" s="3" t="s">
        <v>3</v>
      </c>
      <c r="B25" s="9">
        <f>CEILING($A$1*A24/$B$1,1)</f>
        <v>1</v>
      </c>
      <c r="D25" s="33" t="s">
        <v>4</v>
      </c>
      <c r="E25" s="3" t="s">
        <v>5</v>
      </c>
      <c r="F25" s="6" t="s">
        <v>6</v>
      </c>
      <c r="G25" s="13"/>
      <c r="H25" s="3">
        <f t="shared" ref="H25:AA25" si="5">IF(H26&lt;&gt;0,H$1,"")</f>
        <v>1</v>
      </c>
      <c r="I25" s="3">
        <f t="shared" si="5"/>
        <v>2</v>
      </c>
      <c r="J25" s="3" t="str">
        <f t="shared" si="5"/>
        <v/>
      </c>
      <c r="K25" s="3" t="str">
        <f t="shared" si="5"/>
        <v/>
      </c>
      <c r="L25" s="3" t="str">
        <f t="shared" si="5"/>
        <v/>
      </c>
      <c r="M25" s="3" t="str">
        <f t="shared" si="5"/>
        <v/>
      </c>
      <c r="N25" s="3" t="str">
        <f t="shared" si="5"/>
        <v/>
      </c>
      <c r="O25" s="3" t="str">
        <f t="shared" si="5"/>
        <v/>
      </c>
      <c r="P25" s="3" t="str">
        <f t="shared" si="5"/>
        <v/>
      </c>
      <c r="Q25" s="3" t="str">
        <f t="shared" si="5"/>
        <v/>
      </c>
      <c r="R25" s="3" t="str">
        <f t="shared" si="5"/>
        <v/>
      </c>
      <c r="S25" s="3" t="str">
        <f t="shared" si="5"/>
        <v/>
      </c>
      <c r="T25" s="3" t="str">
        <f t="shared" si="5"/>
        <v/>
      </c>
      <c r="U25" s="3" t="str">
        <f t="shared" si="5"/>
        <v/>
      </c>
      <c r="V25" s="3" t="str">
        <f t="shared" si="5"/>
        <v/>
      </c>
      <c r="W25" s="3" t="str">
        <f t="shared" si="5"/>
        <v/>
      </c>
      <c r="X25" s="3" t="str">
        <f t="shared" si="5"/>
        <v/>
      </c>
      <c r="Y25" s="3" t="str">
        <f t="shared" si="5"/>
        <v/>
      </c>
      <c r="Z25" s="3" t="str">
        <f t="shared" si="5"/>
        <v/>
      </c>
      <c r="AA25" s="6" t="str">
        <f t="shared" si="5"/>
        <v/>
      </c>
    </row>
    <row r="26" spans="1:28">
      <c r="A26" s="3" t="s">
        <v>7</v>
      </c>
      <c r="B26" s="6" t="s">
        <v>26</v>
      </c>
      <c r="C26" t="s">
        <v>8</v>
      </c>
      <c r="D26" s="34">
        <v>236</v>
      </c>
      <c r="E26" s="36">
        <f>1-G27/G26</f>
        <v>0</v>
      </c>
      <c r="F26" s="10">
        <f>SUMPRODUCT(H$1:AA$1,H26:AA26)/SUM(H26:AA26)</f>
        <v>1.6324182478805005</v>
      </c>
      <c r="G26" s="15">
        <f>SUM(H26:AA26)</f>
        <v>4954</v>
      </c>
      <c r="H26">
        <v>1821</v>
      </c>
      <c r="I26">
        <v>3133</v>
      </c>
    </row>
    <row r="27" spans="1:28">
      <c r="A27" s="3" t="s">
        <v>9</v>
      </c>
      <c r="B27" s="6" t="s">
        <v>25</v>
      </c>
      <c r="C27" t="s">
        <v>10</v>
      </c>
      <c r="D27" s="34"/>
      <c r="E27" s="36"/>
      <c r="F27" s="10">
        <f>SUMPRODUCT(H$1:AA$1,H27:AA27)/SUM(H27:AA27)</f>
        <v>1.6324182478805005</v>
      </c>
      <c r="G27" s="15">
        <f>SUM(H27:AA27)</f>
        <v>4954</v>
      </c>
      <c r="H27">
        <v>1821</v>
      </c>
      <c r="I27">
        <v>3133</v>
      </c>
    </row>
    <row r="29" spans="1:28" s="26" customFormat="1">
      <c r="B29" s="27"/>
      <c r="C29" s="30" t="str">
        <f>CONCATENATE($C$1,"n2")</f>
        <v>g4d5n2</v>
      </c>
      <c r="D29" s="29"/>
      <c r="E29" s="29"/>
      <c r="F29" s="28"/>
      <c r="G29" s="28"/>
      <c r="AA29" s="27"/>
    </row>
    <row r="30" spans="1:28">
      <c r="A30" s="3">
        <v>2</v>
      </c>
      <c r="C30" s="23" t="s">
        <v>49</v>
      </c>
      <c r="D30" s="25"/>
      <c r="E30" s="25"/>
      <c r="F30" s="24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2"/>
      <c r="AB30" s="3"/>
    </row>
    <row r="31" spans="1:28">
      <c r="A31" s="3" t="s">
        <v>3</v>
      </c>
      <c r="B31" s="9">
        <f>CEILING($A$1*A30/$B$1,1)</f>
        <v>2</v>
      </c>
      <c r="D31" s="33" t="s">
        <v>4</v>
      </c>
      <c r="E31" s="3" t="s">
        <v>5</v>
      </c>
      <c r="F31" s="6" t="s">
        <v>6</v>
      </c>
      <c r="G31" s="13"/>
      <c r="H31" s="3" t="str">
        <f t="shared" ref="H31:AA31" si="6">IF(H32&lt;&gt;0,H$1,"")</f>
        <v/>
      </c>
      <c r="I31" s="3">
        <f t="shared" si="6"/>
        <v>2</v>
      </c>
      <c r="J31" s="3">
        <f t="shared" si="6"/>
        <v>3</v>
      </c>
      <c r="K31" s="3">
        <f t="shared" si="6"/>
        <v>4</v>
      </c>
      <c r="L31" s="3" t="str">
        <f t="shared" si="6"/>
        <v/>
      </c>
      <c r="M31" s="3" t="str">
        <f t="shared" si="6"/>
        <v/>
      </c>
      <c r="N31" s="3" t="str">
        <f t="shared" si="6"/>
        <v/>
      </c>
      <c r="O31" s="3" t="str">
        <f t="shared" si="6"/>
        <v/>
      </c>
      <c r="P31" s="3" t="str">
        <f t="shared" si="6"/>
        <v/>
      </c>
      <c r="Q31" s="3" t="str">
        <f t="shared" si="6"/>
        <v/>
      </c>
      <c r="R31" s="3" t="str">
        <f t="shared" si="6"/>
        <v/>
      </c>
      <c r="S31" s="3" t="str">
        <f t="shared" si="6"/>
        <v/>
      </c>
      <c r="T31" s="3" t="str">
        <f t="shared" si="6"/>
        <v/>
      </c>
      <c r="U31" s="3" t="str">
        <f t="shared" si="6"/>
        <v/>
      </c>
      <c r="V31" s="3" t="str">
        <f t="shared" si="6"/>
        <v/>
      </c>
      <c r="W31" s="3" t="str">
        <f t="shared" si="6"/>
        <v/>
      </c>
      <c r="X31" s="3" t="str">
        <f t="shared" si="6"/>
        <v/>
      </c>
      <c r="Y31" s="3" t="str">
        <f t="shared" si="6"/>
        <v/>
      </c>
      <c r="Z31" s="3" t="str">
        <f t="shared" si="6"/>
        <v/>
      </c>
      <c r="AA31" s="6" t="str">
        <f t="shared" si="6"/>
        <v/>
      </c>
    </row>
    <row r="32" spans="1:28">
      <c r="A32" s="3" t="s">
        <v>7</v>
      </c>
      <c r="B32" s="6" t="s">
        <v>26</v>
      </c>
      <c r="C32" t="s">
        <v>8</v>
      </c>
      <c r="D32" s="34">
        <v>230</v>
      </c>
      <c r="E32" s="36">
        <f>1-G33/G32</f>
        <v>0.21153846153846156</v>
      </c>
      <c r="F32" s="10">
        <f>SUMPRODUCT(H$1:AA$1,H32:AA32)/SUM(H32:AA32)</f>
        <v>2.9869791666666665</v>
      </c>
      <c r="G32" s="15">
        <f>SUM(H32:AA32)</f>
        <v>4992</v>
      </c>
      <c r="I32">
        <v>1120</v>
      </c>
      <c r="J32">
        <v>2817</v>
      </c>
      <c r="K32">
        <v>1055</v>
      </c>
    </row>
    <row r="33" spans="1:28">
      <c r="A33" s="3" t="s">
        <v>9</v>
      </c>
      <c r="B33" s="6" t="s">
        <v>25</v>
      </c>
      <c r="C33" t="s">
        <v>10</v>
      </c>
      <c r="D33" s="34"/>
      <c r="E33" s="36"/>
      <c r="F33" s="10">
        <f>SUMPRODUCT(H$1:AA$1,H33:AA33)/SUM(H33:AA33)</f>
        <v>2.7154471544715446</v>
      </c>
      <c r="G33" s="15">
        <f>SUM(H33:AA33)</f>
        <v>3936</v>
      </c>
      <c r="I33">
        <v>1120</v>
      </c>
      <c r="J33">
        <v>2816</v>
      </c>
      <c r="K33" t="s">
        <v>27</v>
      </c>
    </row>
    <row r="34" spans="1:28">
      <c r="A34" s="3">
        <f>A30</f>
        <v>2</v>
      </c>
      <c r="C34" s="23" t="s">
        <v>48</v>
      </c>
      <c r="D34" s="23"/>
      <c r="E34" s="23"/>
      <c r="F34" s="22"/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2"/>
      <c r="AB34" s="3"/>
    </row>
    <row r="35" spans="1:28">
      <c r="A35" s="3" t="s">
        <v>3</v>
      </c>
      <c r="B35" s="9">
        <f>CEILING($A$1*A34/$B$1,1)</f>
        <v>2</v>
      </c>
      <c r="D35" s="33" t="s">
        <v>4</v>
      </c>
      <c r="E35" s="3" t="s">
        <v>5</v>
      </c>
      <c r="F35" s="6" t="s">
        <v>6</v>
      </c>
      <c r="G35" s="13"/>
      <c r="H35" s="3" t="str">
        <f t="shared" ref="H35:AA35" si="7">IF(H36&lt;&gt;0,H$1,"")</f>
        <v/>
      </c>
      <c r="I35" s="3">
        <f t="shared" si="7"/>
        <v>2</v>
      </c>
      <c r="J35" s="3">
        <f t="shared" si="7"/>
        <v>3</v>
      </c>
      <c r="K35" s="3">
        <f t="shared" si="7"/>
        <v>4</v>
      </c>
      <c r="L35" s="3" t="str">
        <f t="shared" si="7"/>
        <v/>
      </c>
      <c r="M35" s="3" t="str">
        <f t="shared" si="7"/>
        <v/>
      </c>
      <c r="N35" s="3" t="str">
        <f t="shared" si="7"/>
        <v/>
      </c>
      <c r="O35" s="3" t="str">
        <f t="shared" si="7"/>
        <v/>
      </c>
      <c r="P35" s="3" t="str">
        <f t="shared" si="7"/>
        <v/>
      </c>
      <c r="Q35" s="3" t="str">
        <f t="shared" si="7"/>
        <v/>
      </c>
      <c r="R35" s="3" t="str">
        <f t="shared" si="7"/>
        <v/>
      </c>
      <c r="S35" s="3" t="str">
        <f t="shared" si="7"/>
        <v/>
      </c>
      <c r="T35" s="3" t="str">
        <f t="shared" si="7"/>
        <v/>
      </c>
      <c r="U35" s="3" t="str">
        <f t="shared" si="7"/>
        <v/>
      </c>
      <c r="V35" s="3" t="str">
        <f t="shared" si="7"/>
        <v/>
      </c>
      <c r="W35" s="3" t="str">
        <f t="shared" si="7"/>
        <v/>
      </c>
      <c r="X35" s="3" t="str">
        <f t="shared" si="7"/>
        <v/>
      </c>
      <c r="Y35" s="3" t="str">
        <f t="shared" si="7"/>
        <v/>
      </c>
      <c r="Z35" s="3" t="str">
        <f t="shared" si="7"/>
        <v/>
      </c>
      <c r="AA35" s="6" t="str">
        <f t="shared" si="7"/>
        <v/>
      </c>
      <c r="AB35" s="3"/>
    </row>
    <row r="36" spans="1:28">
      <c r="A36" s="3" t="s">
        <v>7</v>
      </c>
      <c r="B36" s="6" t="s">
        <v>26</v>
      </c>
      <c r="C36" t="s">
        <v>8</v>
      </c>
      <c r="D36" s="34">
        <v>230</v>
      </c>
      <c r="E36" s="36">
        <f>1-G37/G36</f>
        <v>0.18260172379234318</v>
      </c>
      <c r="F36" s="10">
        <f>SUMPRODUCT(H$1:AA$1,H36:AA36)/SUM(H36:AA36)</f>
        <v>2.9559029865704551</v>
      </c>
      <c r="G36" s="15">
        <f>SUM(H36:AA36)</f>
        <v>4989</v>
      </c>
      <c r="I36">
        <v>1129</v>
      </c>
      <c r="J36">
        <v>2951</v>
      </c>
      <c r="K36">
        <v>909</v>
      </c>
    </row>
    <row r="37" spans="1:28">
      <c r="A37" s="3" t="s">
        <v>9</v>
      </c>
      <c r="B37" s="6" t="s">
        <v>25</v>
      </c>
      <c r="C37" t="s">
        <v>10</v>
      </c>
      <c r="D37" s="34"/>
      <c r="E37" s="36"/>
      <c r="F37" s="10">
        <f>SUMPRODUCT(H$1:AA$1,H37:AA37)/SUM(H37:AA37)</f>
        <v>2.7231486022560079</v>
      </c>
      <c r="G37" s="15">
        <f>SUM(H37:AA37)</f>
        <v>4078</v>
      </c>
      <c r="I37">
        <v>1129</v>
      </c>
      <c r="J37">
        <v>2949</v>
      </c>
      <c r="K37" t="s">
        <v>27</v>
      </c>
    </row>
    <row r="38" spans="1:28">
      <c r="A38" s="3">
        <f>A34</f>
        <v>2</v>
      </c>
      <c r="C38" s="23" t="s">
        <v>47</v>
      </c>
      <c r="D38" s="23"/>
      <c r="E38" s="23"/>
      <c r="F38" s="22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2"/>
      <c r="AB38" s="3"/>
    </row>
    <row r="39" spans="1:28">
      <c r="A39" s="3" t="s">
        <v>3</v>
      </c>
      <c r="B39" s="9">
        <f>CEILING($A$1*A38/$B$1,1)</f>
        <v>2</v>
      </c>
      <c r="D39" s="33" t="s">
        <v>4</v>
      </c>
      <c r="E39" s="3" t="s">
        <v>5</v>
      </c>
      <c r="F39" s="6" t="s">
        <v>6</v>
      </c>
      <c r="G39" s="13"/>
      <c r="H39" s="3" t="str">
        <f t="shared" ref="H39:AA39" si="8">IF(H40&lt;&gt;0,H$1,"")</f>
        <v/>
      </c>
      <c r="I39" s="3">
        <f t="shared" si="8"/>
        <v>2</v>
      </c>
      <c r="J39" s="3">
        <f t="shared" si="8"/>
        <v>3</v>
      </c>
      <c r="K39" s="3">
        <f t="shared" si="8"/>
        <v>4</v>
      </c>
      <c r="L39" s="3" t="str">
        <f t="shared" si="8"/>
        <v/>
      </c>
      <c r="M39" s="3" t="str">
        <f t="shared" si="8"/>
        <v/>
      </c>
      <c r="N39" s="3" t="str">
        <f t="shared" si="8"/>
        <v/>
      </c>
      <c r="O39" s="3" t="str">
        <f t="shared" si="8"/>
        <v/>
      </c>
      <c r="P39" s="3" t="str">
        <f t="shared" si="8"/>
        <v/>
      </c>
      <c r="Q39" s="3" t="str">
        <f t="shared" si="8"/>
        <v/>
      </c>
      <c r="R39" s="3" t="str">
        <f t="shared" si="8"/>
        <v/>
      </c>
      <c r="S39" s="3" t="str">
        <f t="shared" si="8"/>
        <v/>
      </c>
      <c r="T39" s="3" t="str">
        <f t="shared" si="8"/>
        <v/>
      </c>
      <c r="U39" s="3" t="str">
        <f t="shared" si="8"/>
        <v/>
      </c>
      <c r="V39" s="3" t="str">
        <f t="shared" si="8"/>
        <v/>
      </c>
      <c r="W39" s="3" t="str">
        <f t="shared" si="8"/>
        <v/>
      </c>
      <c r="X39" s="3" t="str">
        <f t="shared" si="8"/>
        <v/>
      </c>
      <c r="Y39" s="3" t="str">
        <f t="shared" si="8"/>
        <v/>
      </c>
      <c r="Z39" s="3" t="str">
        <f t="shared" si="8"/>
        <v/>
      </c>
      <c r="AA39" s="6" t="str">
        <f t="shared" si="8"/>
        <v/>
      </c>
    </row>
    <row r="40" spans="1:28">
      <c r="A40" s="3" t="s">
        <v>7</v>
      </c>
      <c r="B40" s="6" t="s">
        <v>26</v>
      </c>
      <c r="C40" t="s">
        <v>8</v>
      </c>
      <c r="D40" s="34">
        <v>230</v>
      </c>
      <c r="E40" s="36">
        <f>1-G41/G40</f>
        <v>0.1368104312938816</v>
      </c>
      <c r="F40" s="10">
        <f>SUMPRODUCT(H$1:AA$1,H40:AA40)/SUM(H40:AA40)</f>
        <v>2.8696088264794382</v>
      </c>
      <c r="G40" s="15">
        <f>SUM(H40:AA40)</f>
        <v>4985</v>
      </c>
      <c r="I40">
        <v>1333</v>
      </c>
      <c r="J40">
        <v>2969</v>
      </c>
      <c r="K40">
        <v>683</v>
      </c>
    </row>
    <row r="41" spans="1:28">
      <c r="A41" s="3" t="s">
        <v>9</v>
      </c>
      <c r="B41" s="6" t="s">
        <v>25</v>
      </c>
      <c r="C41" t="s">
        <v>10</v>
      </c>
      <c r="D41" s="34"/>
      <c r="E41" s="36"/>
      <c r="F41" s="10">
        <f>SUMPRODUCT(H$1:AA$1,H41:AA41)/SUM(H41:AA41)</f>
        <v>2.690680920288171</v>
      </c>
      <c r="G41" s="15">
        <f>SUM(H41:AA41)</f>
        <v>4303</v>
      </c>
      <c r="I41">
        <v>1333</v>
      </c>
      <c r="J41">
        <v>2968</v>
      </c>
      <c r="K41">
        <v>2</v>
      </c>
    </row>
    <row r="42" spans="1:28">
      <c r="A42" s="3">
        <f>A38</f>
        <v>2</v>
      </c>
      <c r="C42" s="23" t="s">
        <v>46</v>
      </c>
      <c r="D42" s="23"/>
      <c r="E42" s="23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2"/>
      <c r="AB42" s="3"/>
    </row>
    <row r="43" spans="1:28">
      <c r="A43" s="3" t="s">
        <v>3</v>
      </c>
      <c r="B43" s="9">
        <f>CEILING($A$1*A42/$B$1,1)</f>
        <v>2</v>
      </c>
      <c r="D43" s="33" t="s">
        <v>4</v>
      </c>
      <c r="E43" s="3" t="s">
        <v>5</v>
      </c>
      <c r="F43" s="6" t="s">
        <v>6</v>
      </c>
      <c r="G43" s="13"/>
      <c r="H43" s="3" t="str">
        <f t="shared" ref="H43:AA43" si="9">IF(H44&lt;&gt;0,H$1,"")</f>
        <v/>
      </c>
      <c r="I43" s="3">
        <f t="shared" si="9"/>
        <v>2</v>
      </c>
      <c r="J43" s="3">
        <f t="shared" si="9"/>
        <v>3</v>
      </c>
      <c r="K43" s="3">
        <f t="shared" si="9"/>
        <v>4</v>
      </c>
      <c r="L43" s="3" t="str">
        <f t="shared" si="9"/>
        <v/>
      </c>
      <c r="M43" s="3" t="str">
        <f t="shared" si="9"/>
        <v/>
      </c>
      <c r="N43" s="3" t="str">
        <f t="shared" si="9"/>
        <v/>
      </c>
      <c r="O43" s="3" t="str">
        <f t="shared" si="9"/>
        <v/>
      </c>
      <c r="P43" s="3" t="str">
        <f t="shared" si="9"/>
        <v/>
      </c>
      <c r="Q43" s="3" t="str">
        <f t="shared" si="9"/>
        <v/>
      </c>
      <c r="R43" s="3" t="str">
        <f t="shared" si="9"/>
        <v/>
      </c>
      <c r="S43" s="3" t="str">
        <f t="shared" si="9"/>
        <v/>
      </c>
      <c r="T43" s="3" t="str">
        <f t="shared" si="9"/>
        <v/>
      </c>
      <c r="U43" s="3" t="str">
        <f t="shared" si="9"/>
        <v/>
      </c>
      <c r="V43" s="3" t="str">
        <f t="shared" si="9"/>
        <v/>
      </c>
      <c r="W43" s="3" t="str">
        <f t="shared" si="9"/>
        <v/>
      </c>
      <c r="X43" s="3" t="str">
        <f t="shared" si="9"/>
        <v/>
      </c>
      <c r="Y43" s="3" t="str">
        <f t="shared" si="9"/>
        <v/>
      </c>
      <c r="Z43" s="3" t="str">
        <f t="shared" si="9"/>
        <v/>
      </c>
      <c r="AA43" s="6" t="str">
        <f t="shared" si="9"/>
        <v/>
      </c>
    </row>
    <row r="44" spans="1:28">
      <c r="A44" s="3" t="s">
        <v>7</v>
      </c>
      <c r="B44" s="6" t="s">
        <v>26</v>
      </c>
      <c r="C44" t="s">
        <v>8</v>
      </c>
      <c r="D44" s="34">
        <v>230</v>
      </c>
      <c r="E44" s="36">
        <f>1-G45/G44</f>
        <v>0.14722445695897024</v>
      </c>
      <c r="F44" s="10">
        <f>SUMPRODUCT(H$1:AA$1,H44:AA44)/SUM(H44:AA44)</f>
        <v>2.8833467417538214</v>
      </c>
      <c r="G44" s="15">
        <f>SUM(H44:AA44)</f>
        <v>4972</v>
      </c>
      <c r="I44">
        <v>1311</v>
      </c>
      <c r="J44">
        <v>2930</v>
      </c>
      <c r="K44">
        <v>731</v>
      </c>
    </row>
    <row r="45" spans="1:28">
      <c r="A45" s="3" t="s">
        <v>9</v>
      </c>
      <c r="B45" s="6" t="s">
        <v>25</v>
      </c>
      <c r="C45" t="s">
        <v>10</v>
      </c>
      <c r="D45" s="34"/>
      <c r="E45" s="36"/>
      <c r="F45" s="10">
        <f>SUMPRODUCT(H$1:AA$1,H45:AA45)/SUM(H45:AA45)</f>
        <v>2.6912735849056606</v>
      </c>
      <c r="G45" s="15">
        <f>SUM(H45:AA45)</f>
        <v>4240</v>
      </c>
      <c r="I45">
        <v>1311</v>
      </c>
      <c r="J45">
        <v>2927</v>
      </c>
      <c r="K45">
        <v>2</v>
      </c>
    </row>
    <row r="46" spans="1:28">
      <c r="A46" s="3">
        <f>A42</f>
        <v>2</v>
      </c>
      <c r="C46" s="23" t="s">
        <v>45</v>
      </c>
      <c r="D46" s="23"/>
      <c r="E46" s="23"/>
      <c r="F46" s="22"/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2"/>
      <c r="AB46" s="3"/>
    </row>
    <row r="47" spans="1:28">
      <c r="A47" s="3" t="s">
        <v>3</v>
      </c>
      <c r="B47" s="9">
        <f>CEILING($A$1*A46/$B$1,1)</f>
        <v>2</v>
      </c>
      <c r="D47" s="33" t="s">
        <v>4</v>
      </c>
      <c r="E47" s="3" t="s">
        <v>5</v>
      </c>
      <c r="F47" s="6" t="s">
        <v>6</v>
      </c>
      <c r="G47" s="13"/>
      <c r="H47" s="3" t="str">
        <f t="shared" ref="H47:AA47" si="10">IF(H48&lt;&gt;0,H$1,"")</f>
        <v/>
      </c>
      <c r="I47" s="3">
        <f t="shared" si="10"/>
        <v>2</v>
      </c>
      <c r="J47" s="3">
        <f t="shared" si="10"/>
        <v>3</v>
      </c>
      <c r="K47" s="3">
        <f t="shared" si="10"/>
        <v>4</v>
      </c>
      <c r="L47" s="3" t="str">
        <f t="shared" si="10"/>
        <v/>
      </c>
      <c r="M47" s="3" t="str">
        <f t="shared" si="10"/>
        <v/>
      </c>
      <c r="N47" s="3" t="str">
        <f t="shared" si="10"/>
        <v/>
      </c>
      <c r="O47" s="3" t="str">
        <f t="shared" si="10"/>
        <v/>
      </c>
      <c r="P47" s="3" t="str">
        <f t="shared" si="10"/>
        <v/>
      </c>
      <c r="Q47" s="3" t="str">
        <f t="shared" si="10"/>
        <v/>
      </c>
      <c r="R47" s="3" t="str">
        <f t="shared" si="10"/>
        <v/>
      </c>
      <c r="S47" s="3" t="str">
        <f t="shared" si="10"/>
        <v/>
      </c>
      <c r="T47" s="3" t="str">
        <f t="shared" si="10"/>
        <v/>
      </c>
      <c r="U47" s="3" t="str">
        <f t="shared" si="10"/>
        <v/>
      </c>
      <c r="V47" s="3" t="str">
        <f t="shared" si="10"/>
        <v/>
      </c>
      <c r="W47" s="3" t="str">
        <f t="shared" si="10"/>
        <v/>
      </c>
      <c r="X47" s="3" t="str">
        <f t="shared" si="10"/>
        <v/>
      </c>
      <c r="Y47" s="3" t="str">
        <f t="shared" si="10"/>
        <v/>
      </c>
      <c r="Z47" s="3" t="str">
        <f t="shared" si="10"/>
        <v/>
      </c>
      <c r="AA47" s="6" t="str">
        <f t="shared" si="10"/>
        <v/>
      </c>
    </row>
    <row r="48" spans="1:28">
      <c r="A48" s="3" t="s">
        <v>7</v>
      </c>
      <c r="B48" s="6" t="s">
        <v>26</v>
      </c>
      <c r="C48" t="s">
        <v>8</v>
      </c>
      <c r="D48" s="34">
        <v>230</v>
      </c>
      <c r="E48" s="36">
        <f>1-G49/G48</f>
        <v>0.24509605662285139</v>
      </c>
      <c r="F48" s="10">
        <f>SUMPRODUCT(H$1:AA$1,H48:AA48)/SUM(H48:AA48)</f>
        <v>3.0188068756319515</v>
      </c>
      <c r="G48" s="15">
        <f>SUM(H48:AA48)</f>
        <v>4945</v>
      </c>
      <c r="I48">
        <v>1117</v>
      </c>
      <c r="J48">
        <v>2618</v>
      </c>
      <c r="K48">
        <v>1210</v>
      </c>
    </row>
    <row r="49" spans="1:28">
      <c r="A49" s="3" t="s">
        <v>9</v>
      </c>
      <c r="B49" s="6" t="s">
        <v>25</v>
      </c>
      <c r="C49" t="s">
        <v>10</v>
      </c>
      <c r="D49" s="34"/>
      <c r="E49" s="36"/>
      <c r="F49" s="10">
        <f>SUMPRODUCT(H$1:AA$1,H49:AA49)/SUM(H49:AA49)</f>
        <v>2.700776855076346</v>
      </c>
      <c r="G49" s="15">
        <f>SUM(H49:AA49)</f>
        <v>3733</v>
      </c>
      <c r="I49">
        <v>1117</v>
      </c>
      <c r="J49">
        <v>2616</v>
      </c>
      <c r="K49" t="s">
        <v>27</v>
      </c>
    </row>
    <row r="50" spans="1:28">
      <c r="A50" s="3">
        <f>A46</f>
        <v>2</v>
      </c>
      <c r="C50" s="23" t="s">
        <v>44</v>
      </c>
      <c r="D50" s="23"/>
      <c r="E50" s="23"/>
      <c r="F50" s="22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2"/>
      <c r="AB50" s="3"/>
    </row>
    <row r="51" spans="1:28">
      <c r="A51" s="3" t="s">
        <v>3</v>
      </c>
      <c r="B51" s="9">
        <f>CEILING($A$1*A50/$B$1,1)</f>
        <v>2</v>
      </c>
      <c r="D51" s="33" t="s">
        <v>4</v>
      </c>
      <c r="E51" s="3" t="s">
        <v>5</v>
      </c>
      <c r="F51" s="6" t="s">
        <v>6</v>
      </c>
      <c r="G51" s="13"/>
      <c r="H51" s="3" t="str">
        <f t="shared" ref="H51:AA51" si="11">IF(H52&lt;&gt;0,H$1,"")</f>
        <v/>
      </c>
      <c r="I51" s="3">
        <f t="shared" si="11"/>
        <v>2</v>
      </c>
      <c r="J51" s="3">
        <f t="shared" si="11"/>
        <v>3</v>
      </c>
      <c r="K51" s="3">
        <f t="shared" si="11"/>
        <v>4</v>
      </c>
      <c r="L51" s="3" t="str">
        <f t="shared" si="11"/>
        <v/>
      </c>
      <c r="M51" s="3" t="str">
        <f t="shared" si="11"/>
        <v/>
      </c>
      <c r="N51" s="3" t="str">
        <f t="shared" si="11"/>
        <v/>
      </c>
      <c r="O51" s="3" t="str">
        <f t="shared" si="11"/>
        <v/>
      </c>
      <c r="P51" s="3" t="str">
        <f t="shared" si="11"/>
        <v/>
      </c>
      <c r="Q51" s="3" t="str">
        <f t="shared" si="11"/>
        <v/>
      </c>
      <c r="R51" s="3" t="str">
        <f t="shared" si="11"/>
        <v/>
      </c>
      <c r="S51" s="3" t="str">
        <f t="shared" si="11"/>
        <v/>
      </c>
      <c r="T51" s="3" t="str">
        <f t="shared" si="11"/>
        <v/>
      </c>
      <c r="U51" s="3" t="str">
        <f t="shared" si="11"/>
        <v/>
      </c>
      <c r="V51" s="3" t="str">
        <f t="shared" si="11"/>
        <v/>
      </c>
      <c r="W51" s="3" t="str">
        <f t="shared" si="11"/>
        <v/>
      </c>
      <c r="X51" s="3" t="str">
        <f t="shared" si="11"/>
        <v/>
      </c>
      <c r="Y51" s="3" t="str">
        <f t="shared" si="11"/>
        <v/>
      </c>
      <c r="Z51" s="3" t="str">
        <f t="shared" si="11"/>
        <v/>
      </c>
      <c r="AA51" s="6" t="str">
        <f t="shared" si="11"/>
        <v/>
      </c>
    </row>
    <row r="52" spans="1:28">
      <c r="A52" s="3" t="s">
        <v>7</v>
      </c>
      <c r="B52" s="6" t="s">
        <v>26</v>
      </c>
      <c r="C52" t="s">
        <v>8</v>
      </c>
      <c r="D52" s="34">
        <v>230</v>
      </c>
      <c r="E52" s="36">
        <f>1-G53/G52</f>
        <v>0.39737373737373738</v>
      </c>
      <c r="F52" s="10">
        <f>SUMPRODUCT(H$1:AA$1,H52:AA52)/SUM(H52:AA52)</f>
        <v>3.1751515151515153</v>
      </c>
      <c r="G52" s="15">
        <f>SUM(H52:AA52)</f>
        <v>4950</v>
      </c>
      <c r="I52">
        <v>1098</v>
      </c>
      <c r="J52">
        <v>1887</v>
      </c>
      <c r="K52">
        <v>1965</v>
      </c>
    </row>
    <row r="53" spans="1:28">
      <c r="A53" s="3" t="s">
        <v>9</v>
      </c>
      <c r="B53" s="6" t="s">
        <v>25</v>
      </c>
      <c r="C53" t="s">
        <v>10</v>
      </c>
      <c r="D53" s="34"/>
      <c r="E53" s="36"/>
      <c r="F53" s="10">
        <f>SUMPRODUCT(H$1:AA$1,H53:AA53)/SUM(H53:AA53)</f>
        <v>2.6319141803553467</v>
      </c>
      <c r="G53" s="15">
        <f>SUM(H53:AA53)</f>
        <v>2983</v>
      </c>
      <c r="I53">
        <v>1098</v>
      </c>
      <c r="J53">
        <v>1885</v>
      </c>
      <c r="K53" t="s">
        <v>27</v>
      </c>
    </row>
    <row r="55" spans="1:28" s="26" customFormat="1">
      <c r="B55" s="27"/>
      <c r="C55" s="30" t="str">
        <f>CONCATENATE($C$1,"n3")</f>
        <v>g4d5n3</v>
      </c>
      <c r="D55" s="29"/>
      <c r="E55" s="29"/>
      <c r="F55" s="28"/>
      <c r="G55" s="28"/>
      <c r="AA55" s="27"/>
    </row>
    <row r="56" spans="1:28">
      <c r="A56" s="3">
        <v>3</v>
      </c>
      <c r="C56" s="23" t="s">
        <v>49</v>
      </c>
      <c r="D56" s="25"/>
      <c r="E56" s="25"/>
      <c r="F56" s="24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2"/>
      <c r="AB56" s="3"/>
    </row>
    <row r="57" spans="1:28">
      <c r="A57" s="3" t="s">
        <v>3</v>
      </c>
      <c r="B57" s="9">
        <f>CEILING($A$1*A56/$B$1,1)</f>
        <v>3</v>
      </c>
      <c r="D57" s="33" t="s">
        <v>4</v>
      </c>
      <c r="E57" s="3" t="s">
        <v>5</v>
      </c>
      <c r="F57" s="6" t="s">
        <v>6</v>
      </c>
      <c r="G57" s="13"/>
      <c r="H57" s="3" t="str">
        <f t="shared" ref="H57:AA57" si="12">IF(H58&lt;&gt;0,H$1,"")</f>
        <v/>
      </c>
      <c r="I57" s="3" t="str">
        <f t="shared" si="12"/>
        <v/>
      </c>
      <c r="J57" s="3">
        <f t="shared" si="12"/>
        <v>3</v>
      </c>
      <c r="K57" s="3">
        <f t="shared" si="12"/>
        <v>4</v>
      </c>
      <c r="L57" s="3">
        <f t="shared" si="12"/>
        <v>5</v>
      </c>
      <c r="M57" s="3">
        <f t="shared" si="12"/>
        <v>6</v>
      </c>
      <c r="N57" s="3" t="str">
        <f t="shared" si="12"/>
        <v/>
      </c>
      <c r="O57" s="3" t="str">
        <f t="shared" si="12"/>
        <v/>
      </c>
      <c r="P57" s="3" t="str">
        <f t="shared" si="12"/>
        <v/>
      </c>
      <c r="Q57" s="3" t="str">
        <f t="shared" si="12"/>
        <v/>
      </c>
      <c r="R57" s="3" t="str">
        <f t="shared" si="12"/>
        <v/>
      </c>
      <c r="S57" s="3" t="str">
        <f t="shared" si="12"/>
        <v/>
      </c>
      <c r="T57" s="3" t="str">
        <f t="shared" si="12"/>
        <v/>
      </c>
      <c r="U57" s="3" t="str">
        <f t="shared" si="12"/>
        <v/>
      </c>
      <c r="V57" s="3" t="str">
        <f t="shared" si="12"/>
        <v/>
      </c>
      <c r="W57" s="3" t="str">
        <f t="shared" si="12"/>
        <v/>
      </c>
      <c r="X57" s="3" t="str">
        <f t="shared" si="12"/>
        <v/>
      </c>
      <c r="Y57" s="3" t="str">
        <f t="shared" si="12"/>
        <v/>
      </c>
      <c r="Z57" s="3" t="str">
        <f t="shared" si="12"/>
        <v/>
      </c>
      <c r="AA57" s="6" t="str">
        <f t="shared" si="12"/>
        <v/>
      </c>
    </row>
    <row r="58" spans="1:28">
      <c r="A58" s="3" t="s">
        <v>7</v>
      </c>
      <c r="B58" s="6" t="s">
        <v>26</v>
      </c>
      <c r="C58" t="s">
        <v>8</v>
      </c>
      <c r="D58" s="34">
        <v>232</v>
      </c>
      <c r="E58" s="36">
        <f>1-G59/G58</f>
        <v>0.1005235602094241</v>
      </c>
      <c r="F58" s="10">
        <f>SUMPRODUCT(H$1:AA$1,H58:AA58)/SUM(H58:AA58)</f>
        <v>4.0339267015706808</v>
      </c>
      <c r="G58" s="15">
        <f>SUM(H58:AA58)</f>
        <v>4775</v>
      </c>
      <c r="J58">
        <v>720</v>
      </c>
      <c r="K58">
        <v>3543</v>
      </c>
      <c r="L58">
        <v>142</v>
      </c>
      <c r="M58">
        <v>370</v>
      </c>
    </row>
    <row r="59" spans="1:28">
      <c r="A59" s="3" t="s">
        <v>9</v>
      </c>
      <c r="B59" s="6" t="s">
        <v>25</v>
      </c>
      <c r="C59" t="s">
        <v>10</v>
      </c>
      <c r="D59" s="34"/>
      <c r="E59" s="36"/>
      <c r="F59" s="10">
        <f>SUMPRODUCT(H$1:AA$1,H59:AA59)/SUM(H59:AA59)</f>
        <v>3.840046565774156</v>
      </c>
      <c r="G59" s="15">
        <f>SUM(H59:AA59)</f>
        <v>4295</v>
      </c>
      <c r="J59">
        <v>720</v>
      </c>
      <c r="K59">
        <v>3542</v>
      </c>
      <c r="L59">
        <v>33</v>
      </c>
      <c r="M59" t="s">
        <v>27</v>
      </c>
    </row>
    <row r="60" spans="1:28">
      <c r="A60" s="3">
        <f>A56</f>
        <v>3</v>
      </c>
      <c r="C60" s="23" t="s">
        <v>48</v>
      </c>
      <c r="D60" s="23"/>
      <c r="E60" s="23"/>
      <c r="F60" s="22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2"/>
      <c r="AB60" s="3"/>
    </row>
    <row r="61" spans="1:28">
      <c r="A61" s="3" t="s">
        <v>3</v>
      </c>
      <c r="B61" s="9">
        <f>CEILING($A$1*A60/$B$1,1)</f>
        <v>3</v>
      </c>
      <c r="D61" s="33" t="s">
        <v>4</v>
      </c>
      <c r="E61" s="3" t="s">
        <v>5</v>
      </c>
      <c r="F61" s="6" t="s">
        <v>6</v>
      </c>
      <c r="G61" s="13"/>
      <c r="H61" s="3" t="str">
        <f t="shared" ref="H61:AA61" si="13">IF(H62&lt;&gt;0,H$1,"")</f>
        <v/>
      </c>
      <c r="I61" s="3" t="str">
        <f t="shared" si="13"/>
        <v/>
      </c>
      <c r="J61" s="3">
        <f t="shared" si="13"/>
        <v>3</v>
      </c>
      <c r="K61" s="3">
        <f t="shared" si="13"/>
        <v>4</v>
      </c>
      <c r="L61" s="3">
        <f t="shared" si="13"/>
        <v>5</v>
      </c>
      <c r="M61" s="3">
        <f t="shared" si="13"/>
        <v>6</v>
      </c>
      <c r="N61" s="3" t="str">
        <f t="shared" si="13"/>
        <v/>
      </c>
      <c r="O61" s="3" t="str">
        <f t="shared" si="13"/>
        <v/>
      </c>
      <c r="P61" s="3" t="str">
        <f t="shared" si="13"/>
        <v/>
      </c>
      <c r="Q61" s="3" t="str">
        <f t="shared" si="13"/>
        <v/>
      </c>
      <c r="R61" s="3" t="str">
        <f t="shared" si="13"/>
        <v/>
      </c>
      <c r="S61" s="3" t="str">
        <f t="shared" si="13"/>
        <v/>
      </c>
      <c r="T61" s="3" t="str">
        <f t="shared" si="13"/>
        <v/>
      </c>
      <c r="U61" s="3" t="str">
        <f t="shared" si="13"/>
        <v/>
      </c>
      <c r="V61" s="3" t="str">
        <f t="shared" si="13"/>
        <v/>
      </c>
      <c r="W61" s="3" t="str">
        <f t="shared" si="13"/>
        <v/>
      </c>
      <c r="X61" s="3" t="str">
        <f t="shared" si="13"/>
        <v/>
      </c>
      <c r="Y61" s="3" t="str">
        <f t="shared" si="13"/>
        <v/>
      </c>
      <c r="Z61" s="3" t="str">
        <f t="shared" si="13"/>
        <v/>
      </c>
      <c r="AA61" s="6" t="str">
        <f t="shared" si="13"/>
        <v/>
      </c>
      <c r="AB61" s="3"/>
    </row>
    <row r="62" spans="1:28">
      <c r="A62" s="3" t="s">
        <v>7</v>
      </c>
      <c r="B62" s="6" t="s">
        <v>26</v>
      </c>
      <c r="C62" t="s">
        <v>8</v>
      </c>
      <c r="D62" s="34">
        <v>232</v>
      </c>
      <c r="E62" s="36">
        <f>1-G63/G62</f>
        <v>7.4901717359817876E-2</v>
      </c>
      <c r="F62" s="10">
        <f>SUMPRODUCT(H$1:AA$1,H62:AA62)/SUM(H62:AA62)</f>
        <v>3.9764121663563006</v>
      </c>
      <c r="G62" s="15">
        <f>SUM(H62:AA62)</f>
        <v>4833</v>
      </c>
      <c r="J62">
        <v>778</v>
      </c>
      <c r="K62">
        <v>3663</v>
      </c>
      <c r="L62">
        <v>120</v>
      </c>
      <c r="M62">
        <v>272</v>
      </c>
    </row>
    <row r="63" spans="1:28">
      <c r="A63" s="3" t="s">
        <v>9</v>
      </c>
      <c r="B63" s="6" t="s">
        <v>25</v>
      </c>
      <c r="C63" t="s">
        <v>10</v>
      </c>
      <c r="D63" s="34"/>
      <c r="E63" s="36"/>
      <c r="F63" s="10">
        <f>SUMPRODUCT(H$1:AA$1,H63:AA63)/SUM(H63:AA63)</f>
        <v>3.833370610601655</v>
      </c>
      <c r="G63" s="15">
        <f>SUM(H63:AA63)</f>
        <v>4471</v>
      </c>
      <c r="J63">
        <v>778</v>
      </c>
      <c r="K63">
        <v>3663</v>
      </c>
      <c r="L63">
        <v>27</v>
      </c>
      <c r="M63">
        <v>3</v>
      </c>
    </row>
    <row r="64" spans="1:28">
      <c r="A64" s="3">
        <f>A60</f>
        <v>3</v>
      </c>
      <c r="C64" s="23" t="s">
        <v>47</v>
      </c>
      <c r="D64" s="23"/>
      <c r="E64" s="23"/>
      <c r="F64" s="22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2"/>
      <c r="AB64" s="3"/>
    </row>
    <row r="65" spans="1:28">
      <c r="A65" s="3" t="s">
        <v>3</v>
      </c>
      <c r="B65" s="9">
        <f>CEILING($A$1*A64/$B$1,1)</f>
        <v>3</v>
      </c>
      <c r="D65" s="33" t="s">
        <v>4</v>
      </c>
      <c r="E65" s="3" t="s">
        <v>5</v>
      </c>
      <c r="F65" s="6" t="s">
        <v>6</v>
      </c>
      <c r="G65" s="13"/>
      <c r="H65" s="3" t="str">
        <f t="shared" ref="H65:AA65" si="14">IF(H66&lt;&gt;0,H$1,"")</f>
        <v/>
      </c>
      <c r="I65" s="3" t="str">
        <f t="shared" si="14"/>
        <v/>
      </c>
      <c r="J65" s="3">
        <f t="shared" si="14"/>
        <v>3</v>
      </c>
      <c r="K65" s="3">
        <f t="shared" si="14"/>
        <v>4</v>
      </c>
      <c r="L65" s="3">
        <f t="shared" si="14"/>
        <v>5</v>
      </c>
      <c r="M65" s="3">
        <f t="shared" si="14"/>
        <v>6</v>
      </c>
      <c r="N65" s="3" t="str">
        <f t="shared" si="14"/>
        <v/>
      </c>
      <c r="O65" s="3" t="str">
        <f t="shared" si="14"/>
        <v/>
      </c>
      <c r="P65" s="3" t="str">
        <f t="shared" si="14"/>
        <v/>
      </c>
      <c r="Q65" s="3" t="str">
        <f t="shared" si="14"/>
        <v/>
      </c>
      <c r="R65" s="3" t="str">
        <f t="shared" si="14"/>
        <v/>
      </c>
      <c r="S65" s="3" t="str">
        <f t="shared" si="14"/>
        <v/>
      </c>
      <c r="T65" s="3" t="str">
        <f t="shared" si="14"/>
        <v/>
      </c>
      <c r="U65" s="3" t="str">
        <f t="shared" si="14"/>
        <v/>
      </c>
      <c r="V65" s="3" t="str">
        <f t="shared" si="14"/>
        <v/>
      </c>
      <c r="W65" s="3" t="str">
        <f t="shared" si="14"/>
        <v/>
      </c>
      <c r="X65" s="3" t="str">
        <f t="shared" si="14"/>
        <v/>
      </c>
      <c r="Y65" s="3" t="str">
        <f t="shared" si="14"/>
        <v/>
      </c>
      <c r="Z65" s="3" t="str">
        <f t="shared" si="14"/>
        <v/>
      </c>
      <c r="AA65" s="6" t="str">
        <f t="shared" si="14"/>
        <v/>
      </c>
    </row>
    <row r="66" spans="1:28">
      <c r="A66" s="3" t="s">
        <v>7</v>
      </c>
      <c r="B66" s="6" t="s">
        <v>26</v>
      </c>
      <c r="C66" t="s">
        <v>8</v>
      </c>
      <c r="D66" s="34">
        <v>232</v>
      </c>
      <c r="E66" s="36">
        <f>1-G67/G66</f>
        <v>3.7082314588427034E-2</v>
      </c>
      <c r="F66" s="10">
        <f>SUMPRODUCT(H$1:AA$1,H66:AA66)/SUM(H66:AA66)</f>
        <v>3.8516707416462919</v>
      </c>
      <c r="G66" s="15">
        <f>SUM(H66:AA66)</f>
        <v>4908</v>
      </c>
      <c r="J66">
        <v>1054</v>
      </c>
      <c r="K66">
        <v>3636</v>
      </c>
      <c r="L66">
        <v>110</v>
      </c>
      <c r="M66">
        <v>108</v>
      </c>
    </row>
    <row r="67" spans="1:28">
      <c r="A67" s="3" t="s">
        <v>9</v>
      </c>
      <c r="B67" s="6" t="s">
        <v>25</v>
      </c>
      <c r="C67" t="s">
        <v>10</v>
      </c>
      <c r="D67" s="34"/>
      <c r="E67" s="36"/>
      <c r="F67" s="10">
        <f>SUMPRODUCT(H$1:AA$1,H67:AA67)/SUM(H67:AA67)</f>
        <v>3.7845958527295811</v>
      </c>
      <c r="G67" s="15">
        <f>SUM(H67:AA67)</f>
        <v>4726</v>
      </c>
      <c r="J67">
        <v>1054</v>
      </c>
      <c r="K67">
        <v>3636</v>
      </c>
      <c r="L67">
        <v>36</v>
      </c>
      <c r="M67" t="s">
        <v>27</v>
      </c>
    </row>
    <row r="68" spans="1:28">
      <c r="A68" s="3">
        <f>A64</f>
        <v>3</v>
      </c>
      <c r="C68" s="23" t="s">
        <v>46</v>
      </c>
      <c r="D68" s="23"/>
      <c r="E68" s="23"/>
      <c r="F68" s="22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2"/>
      <c r="AB68" s="3"/>
    </row>
    <row r="69" spans="1:28">
      <c r="A69" s="3" t="s">
        <v>3</v>
      </c>
      <c r="B69" s="9">
        <f>CEILING($A$1*A68/$B$1,1)</f>
        <v>3</v>
      </c>
      <c r="D69" s="33" t="s">
        <v>4</v>
      </c>
      <c r="E69" s="3" t="s">
        <v>5</v>
      </c>
      <c r="F69" s="6" t="s">
        <v>6</v>
      </c>
      <c r="G69" s="13"/>
      <c r="H69" s="3" t="str">
        <f t="shared" ref="H69:AA69" si="15">IF(H70&lt;&gt;0,H$1,"")</f>
        <v/>
      </c>
      <c r="I69" s="3" t="str">
        <f t="shared" si="15"/>
        <v/>
      </c>
      <c r="J69" s="3">
        <f t="shared" si="15"/>
        <v>3</v>
      </c>
      <c r="K69" s="3">
        <f t="shared" si="15"/>
        <v>4</v>
      </c>
      <c r="L69" s="3">
        <f t="shared" si="15"/>
        <v>5</v>
      </c>
      <c r="M69" s="3">
        <f t="shared" si="15"/>
        <v>6</v>
      </c>
      <c r="N69" s="3" t="str">
        <f t="shared" si="15"/>
        <v/>
      </c>
      <c r="O69" s="3" t="str">
        <f t="shared" si="15"/>
        <v/>
      </c>
      <c r="P69" s="3" t="str">
        <f t="shared" si="15"/>
        <v/>
      </c>
      <c r="Q69" s="3" t="str">
        <f t="shared" si="15"/>
        <v/>
      </c>
      <c r="R69" s="3" t="str">
        <f t="shared" si="15"/>
        <v/>
      </c>
      <c r="S69" s="3" t="str">
        <f t="shared" si="15"/>
        <v/>
      </c>
      <c r="T69" s="3" t="str">
        <f t="shared" si="15"/>
        <v/>
      </c>
      <c r="U69" s="3" t="str">
        <f t="shared" si="15"/>
        <v/>
      </c>
      <c r="V69" s="3" t="str">
        <f t="shared" si="15"/>
        <v/>
      </c>
      <c r="W69" s="3" t="str">
        <f t="shared" si="15"/>
        <v/>
      </c>
      <c r="X69" s="3" t="str">
        <f t="shared" si="15"/>
        <v/>
      </c>
      <c r="Y69" s="3" t="str">
        <f t="shared" si="15"/>
        <v/>
      </c>
      <c r="Z69" s="3" t="str">
        <f t="shared" si="15"/>
        <v/>
      </c>
      <c r="AA69" s="6" t="str">
        <f t="shared" si="15"/>
        <v/>
      </c>
    </row>
    <row r="70" spans="1:28">
      <c r="A70" s="3" t="s">
        <v>7</v>
      </c>
      <c r="B70" s="6" t="s">
        <v>26</v>
      </c>
      <c r="C70" t="s">
        <v>8</v>
      </c>
      <c r="D70" s="34">
        <v>232</v>
      </c>
      <c r="E70" s="36">
        <f>1-G71/G70</f>
        <v>3.4205645992169798E-2</v>
      </c>
      <c r="F70" s="10">
        <f>SUMPRODUCT(H$1:AA$1,H70:AA70)/SUM(H70:AA70)</f>
        <v>3.8454564187100764</v>
      </c>
      <c r="G70" s="15">
        <f>SUM(H70:AA70)</f>
        <v>4853</v>
      </c>
      <c r="J70">
        <v>1045</v>
      </c>
      <c r="K70">
        <v>3599</v>
      </c>
      <c r="L70">
        <v>123</v>
      </c>
      <c r="M70">
        <v>86</v>
      </c>
    </row>
    <row r="71" spans="1:28">
      <c r="A71" s="3" t="s">
        <v>9</v>
      </c>
      <c r="B71" s="6" t="s">
        <v>25</v>
      </c>
      <c r="C71" t="s">
        <v>10</v>
      </c>
      <c r="D71" s="34"/>
      <c r="E71" s="36"/>
      <c r="F71" s="10">
        <f>SUMPRODUCT(H$1:AA$1,H71:AA71)/SUM(H71:AA71)</f>
        <v>3.7862171965009601</v>
      </c>
      <c r="G71" s="15">
        <f>SUM(H71:AA71)</f>
        <v>4687</v>
      </c>
      <c r="J71">
        <v>1045</v>
      </c>
      <c r="K71">
        <v>3599</v>
      </c>
      <c r="L71">
        <v>43</v>
      </c>
      <c r="M71" t="s">
        <v>27</v>
      </c>
    </row>
    <row r="72" spans="1:28">
      <c r="A72" s="3">
        <f>A68</f>
        <v>3</v>
      </c>
      <c r="C72" s="23" t="s">
        <v>45</v>
      </c>
      <c r="D72" s="23"/>
      <c r="E72" s="23"/>
      <c r="F72" s="22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2"/>
      <c r="AB72" s="3"/>
    </row>
    <row r="73" spans="1:28">
      <c r="A73" s="3" t="s">
        <v>3</v>
      </c>
      <c r="B73" s="9">
        <f>CEILING($A$1*A72/$B$1,1)</f>
        <v>3</v>
      </c>
      <c r="D73" s="33" t="s">
        <v>4</v>
      </c>
      <c r="E73" s="3" t="s">
        <v>5</v>
      </c>
      <c r="F73" s="6" t="s">
        <v>6</v>
      </c>
      <c r="G73" s="13"/>
      <c r="H73" s="3" t="str">
        <f t="shared" ref="H73:AA73" si="16">IF(H74&lt;&gt;0,H$1,"")</f>
        <v/>
      </c>
      <c r="I73" s="3" t="str">
        <f t="shared" si="16"/>
        <v/>
      </c>
      <c r="J73" s="3">
        <f t="shared" si="16"/>
        <v>3</v>
      </c>
      <c r="K73" s="3">
        <f t="shared" si="16"/>
        <v>4</v>
      </c>
      <c r="L73" s="3">
        <f t="shared" si="16"/>
        <v>5</v>
      </c>
      <c r="M73" s="3">
        <f t="shared" si="16"/>
        <v>6</v>
      </c>
      <c r="N73" s="3" t="str">
        <f t="shared" si="16"/>
        <v/>
      </c>
      <c r="O73" s="3" t="str">
        <f t="shared" si="16"/>
        <v/>
      </c>
      <c r="P73" s="3" t="str">
        <f t="shared" si="16"/>
        <v/>
      </c>
      <c r="Q73" s="3" t="str">
        <f t="shared" si="16"/>
        <v/>
      </c>
      <c r="R73" s="3" t="str">
        <f t="shared" si="16"/>
        <v/>
      </c>
      <c r="S73" s="3" t="str">
        <f t="shared" si="16"/>
        <v/>
      </c>
      <c r="T73" s="3" t="str">
        <f t="shared" si="16"/>
        <v/>
      </c>
      <c r="U73" s="3" t="str">
        <f t="shared" si="16"/>
        <v/>
      </c>
      <c r="V73" s="3" t="str">
        <f t="shared" si="16"/>
        <v/>
      </c>
      <c r="W73" s="3" t="str">
        <f t="shared" si="16"/>
        <v/>
      </c>
      <c r="X73" s="3" t="str">
        <f t="shared" si="16"/>
        <v/>
      </c>
      <c r="Y73" s="3" t="str">
        <f t="shared" si="16"/>
        <v/>
      </c>
      <c r="Z73" s="3" t="str">
        <f t="shared" si="16"/>
        <v/>
      </c>
      <c r="AA73" s="6" t="str">
        <f t="shared" si="16"/>
        <v/>
      </c>
    </row>
    <row r="74" spans="1:28">
      <c r="A74" s="3" t="s">
        <v>7</v>
      </c>
      <c r="B74" s="6" t="s">
        <v>26</v>
      </c>
      <c r="C74" t="s">
        <v>8</v>
      </c>
      <c r="D74" s="34">
        <v>232</v>
      </c>
      <c r="E74" s="36">
        <f>1-G75/G74</f>
        <v>0.13293781586464515</v>
      </c>
      <c r="F74" s="10">
        <f>SUMPRODUCT(H$1:AA$1,H74:AA74)/SUM(H74:AA74)</f>
        <v>4.0599868160843773</v>
      </c>
      <c r="G74" s="15">
        <f>SUM(H74:AA74)</f>
        <v>4551</v>
      </c>
      <c r="J74">
        <v>843</v>
      </c>
      <c r="K74">
        <v>3077</v>
      </c>
      <c r="L74">
        <v>146</v>
      </c>
      <c r="M74">
        <v>485</v>
      </c>
    </row>
    <row r="75" spans="1:28">
      <c r="A75" s="3" t="s">
        <v>9</v>
      </c>
      <c r="B75" s="6" t="s">
        <v>25</v>
      </c>
      <c r="C75" t="s">
        <v>10</v>
      </c>
      <c r="D75" s="34"/>
      <c r="E75" s="36"/>
      <c r="F75" s="10">
        <f>SUMPRODUCT(H$1:AA$1,H75:AA75)/SUM(H75:AA75)</f>
        <v>3.7934617334009122</v>
      </c>
      <c r="G75" s="15">
        <f>SUM(H75:AA75)</f>
        <v>3946</v>
      </c>
      <c r="J75">
        <v>842</v>
      </c>
      <c r="K75">
        <v>3077</v>
      </c>
      <c r="L75">
        <v>27</v>
      </c>
      <c r="M75" t="s">
        <v>27</v>
      </c>
    </row>
    <row r="76" spans="1:28">
      <c r="A76" s="3">
        <f>A72</f>
        <v>3</v>
      </c>
      <c r="C76" s="23" t="s">
        <v>44</v>
      </c>
      <c r="D76" s="23"/>
      <c r="E76" s="23"/>
      <c r="F76" s="22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2"/>
      <c r="AB76" s="3"/>
    </row>
    <row r="77" spans="1:28">
      <c r="A77" s="3" t="s">
        <v>3</v>
      </c>
      <c r="B77" s="9">
        <f>CEILING($A$1*A76/$B$1,1)</f>
        <v>3</v>
      </c>
      <c r="D77" s="33" t="s">
        <v>4</v>
      </c>
      <c r="E77" s="3" t="s">
        <v>5</v>
      </c>
      <c r="F77" s="6" t="s">
        <v>6</v>
      </c>
      <c r="G77" s="13"/>
      <c r="H77" s="3" t="str">
        <f t="shared" ref="H77:AA77" si="17">IF(H78&lt;&gt;0,H$1,"")</f>
        <v/>
      </c>
      <c r="I77" s="3" t="str">
        <f t="shared" si="17"/>
        <v/>
      </c>
      <c r="J77" s="3">
        <f t="shared" si="17"/>
        <v>3</v>
      </c>
      <c r="K77" s="3">
        <f t="shared" si="17"/>
        <v>4</v>
      </c>
      <c r="L77" s="3">
        <f t="shared" si="17"/>
        <v>5</v>
      </c>
      <c r="M77" s="3">
        <f t="shared" si="17"/>
        <v>6</v>
      </c>
      <c r="N77" s="3" t="str">
        <f t="shared" si="17"/>
        <v/>
      </c>
      <c r="O77" s="3" t="str">
        <f t="shared" si="17"/>
        <v/>
      </c>
      <c r="P77" s="3" t="str">
        <f t="shared" si="17"/>
        <v/>
      </c>
      <c r="Q77" s="3" t="str">
        <f t="shared" si="17"/>
        <v/>
      </c>
      <c r="R77" s="3" t="str">
        <f t="shared" si="17"/>
        <v/>
      </c>
      <c r="S77" s="3" t="str">
        <f t="shared" si="17"/>
        <v/>
      </c>
      <c r="T77" s="3" t="str">
        <f t="shared" si="17"/>
        <v/>
      </c>
      <c r="U77" s="3" t="str">
        <f t="shared" si="17"/>
        <v/>
      </c>
      <c r="V77" s="3" t="str">
        <f t="shared" si="17"/>
        <v/>
      </c>
      <c r="W77" s="3" t="str">
        <f t="shared" si="17"/>
        <v/>
      </c>
      <c r="X77" s="3" t="str">
        <f t="shared" si="17"/>
        <v/>
      </c>
      <c r="Y77" s="3" t="str">
        <f t="shared" si="17"/>
        <v/>
      </c>
      <c r="Z77" s="3" t="str">
        <f t="shared" si="17"/>
        <v/>
      </c>
      <c r="AA77" s="6" t="str">
        <f t="shared" si="17"/>
        <v/>
      </c>
    </row>
    <row r="78" spans="1:28">
      <c r="A78" s="3" t="s">
        <v>7</v>
      </c>
      <c r="B78" s="6" t="s">
        <v>26</v>
      </c>
      <c r="C78" t="s">
        <v>8</v>
      </c>
      <c r="D78" s="34">
        <v>232</v>
      </c>
      <c r="E78" s="36">
        <f>1-G79/G78</f>
        <v>0.33280290975221638</v>
      </c>
      <c r="F78" s="10">
        <f>SUMPRODUCT(H$1:AA$1,H78:AA78)/SUM(H78:AA78)</f>
        <v>4.4451011593543983</v>
      </c>
      <c r="G78" s="15">
        <f>SUM(H78:AA78)</f>
        <v>4399</v>
      </c>
      <c r="J78">
        <v>897</v>
      </c>
      <c r="K78">
        <v>2010</v>
      </c>
      <c r="L78">
        <v>129</v>
      </c>
      <c r="M78">
        <v>1363</v>
      </c>
    </row>
    <row r="79" spans="1:28">
      <c r="A79" s="3" t="s">
        <v>9</v>
      </c>
      <c r="B79" s="6" t="s">
        <v>25</v>
      </c>
      <c r="C79" t="s">
        <v>10</v>
      </c>
      <c r="D79" s="34"/>
      <c r="E79" s="36"/>
      <c r="F79" s="10">
        <f>SUMPRODUCT(H$1:AA$1,H79:AA79)/SUM(H79:AA79)</f>
        <v>3.7039182282793868</v>
      </c>
      <c r="G79" s="15">
        <f>SUM(H79:AA79)</f>
        <v>2935</v>
      </c>
      <c r="J79">
        <v>897</v>
      </c>
      <c r="K79">
        <v>2010</v>
      </c>
      <c r="L79">
        <v>28</v>
      </c>
      <c r="M79" t="s">
        <v>27</v>
      </c>
    </row>
    <row r="81" spans="1:28" s="26" customFormat="1">
      <c r="B81" s="27"/>
      <c r="C81" s="30" t="str">
        <f>CONCATENATE($C$1,"n4")</f>
        <v>g4d5n4</v>
      </c>
      <c r="D81" s="29"/>
      <c r="E81" s="29"/>
      <c r="F81" s="28"/>
      <c r="G81" s="28"/>
      <c r="AA81" s="27"/>
    </row>
    <row r="82" spans="1:28">
      <c r="A82" s="3">
        <v>4</v>
      </c>
      <c r="C82" s="23" t="s">
        <v>49</v>
      </c>
      <c r="D82" s="25"/>
      <c r="E82" s="25"/>
      <c r="F82" s="24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2"/>
      <c r="AB82" s="3"/>
    </row>
    <row r="83" spans="1:28">
      <c r="A83" s="3" t="s">
        <v>3</v>
      </c>
      <c r="B83" s="9">
        <f>CEILING($A$1*A82/$B$1,1)</f>
        <v>4</v>
      </c>
      <c r="D83" s="33" t="s">
        <v>4</v>
      </c>
      <c r="E83" s="3" t="s">
        <v>5</v>
      </c>
      <c r="F83" s="6" t="s">
        <v>6</v>
      </c>
      <c r="G83" s="13"/>
      <c r="H83" s="3" t="str">
        <f t="shared" ref="H83:AA83" si="18">IF(H84&lt;&gt;0,H$1,"")</f>
        <v/>
      </c>
      <c r="I83" s="3" t="str">
        <f t="shared" si="18"/>
        <v/>
      </c>
      <c r="J83" s="3" t="str">
        <f t="shared" si="18"/>
        <v/>
      </c>
      <c r="K83" s="3">
        <f t="shared" si="18"/>
        <v>4</v>
      </c>
      <c r="L83" s="3">
        <f t="shared" si="18"/>
        <v>5</v>
      </c>
      <c r="M83" s="3">
        <f t="shared" si="18"/>
        <v>6</v>
      </c>
      <c r="N83" s="3">
        <f t="shared" si="18"/>
        <v>7</v>
      </c>
      <c r="O83" s="3">
        <f t="shared" si="18"/>
        <v>8</v>
      </c>
      <c r="P83" s="3" t="str">
        <f t="shared" si="18"/>
        <v/>
      </c>
      <c r="Q83" s="3" t="str">
        <f t="shared" si="18"/>
        <v/>
      </c>
      <c r="R83" s="3" t="str">
        <f t="shared" si="18"/>
        <v/>
      </c>
      <c r="S83" s="3" t="str">
        <f t="shared" si="18"/>
        <v/>
      </c>
      <c r="T83" s="3" t="str">
        <f t="shared" si="18"/>
        <v/>
      </c>
      <c r="U83" s="3" t="str">
        <f t="shared" si="18"/>
        <v/>
      </c>
      <c r="V83" s="3" t="str">
        <f t="shared" si="18"/>
        <v/>
      </c>
      <c r="W83" s="3" t="str">
        <f t="shared" si="18"/>
        <v/>
      </c>
      <c r="X83" s="3" t="str">
        <f t="shared" si="18"/>
        <v/>
      </c>
      <c r="Y83" s="3" t="str">
        <f t="shared" si="18"/>
        <v/>
      </c>
      <c r="Z83" s="3" t="str">
        <f t="shared" si="18"/>
        <v/>
      </c>
      <c r="AA83" s="6" t="str">
        <f t="shared" si="18"/>
        <v/>
      </c>
    </row>
    <row r="84" spans="1:28">
      <c r="A84" s="3" t="s">
        <v>7</v>
      </c>
      <c r="B84" s="6" t="s">
        <v>26</v>
      </c>
      <c r="C84" t="s">
        <v>8</v>
      </c>
      <c r="D84" s="34">
        <v>247</v>
      </c>
      <c r="E84" s="36">
        <f>1-G85/G84</f>
        <v>3.0788696752425126E-2</v>
      </c>
      <c r="F84" s="10">
        <f>SUMPRODUCT(H$1:AA$1,H84:AA84)/SUM(H84:AA84)</f>
        <v>5.1197806832560104</v>
      </c>
      <c r="G84" s="15">
        <f>SUM(H84:AA84)</f>
        <v>4742</v>
      </c>
      <c r="K84">
        <v>494</v>
      </c>
      <c r="L84">
        <v>3470</v>
      </c>
      <c r="M84">
        <v>634</v>
      </c>
      <c r="N84">
        <v>4</v>
      </c>
      <c r="O84">
        <v>140</v>
      </c>
    </row>
    <row r="85" spans="1:28">
      <c r="A85" s="3" t="s">
        <v>9</v>
      </c>
      <c r="B85" s="6" t="s">
        <v>25</v>
      </c>
      <c r="C85" t="s">
        <v>10</v>
      </c>
      <c r="D85" s="34"/>
      <c r="E85" s="36"/>
      <c r="F85" s="10">
        <f>SUMPRODUCT(H$1:AA$1,H85:AA85)/SUM(H85:AA85)</f>
        <v>5.0300261096605743</v>
      </c>
      <c r="G85" s="15">
        <f>SUM(H85:AA85)</f>
        <v>4596</v>
      </c>
      <c r="K85">
        <v>494</v>
      </c>
      <c r="L85">
        <v>3470</v>
      </c>
      <c r="M85">
        <v>632</v>
      </c>
      <c r="N85" t="s">
        <v>27</v>
      </c>
      <c r="O85" t="s">
        <v>27</v>
      </c>
    </row>
    <row r="86" spans="1:28">
      <c r="A86" s="3">
        <f>A82</f>
        <v>4</v>
      </c>
      <c r="C86" s="23" t="s">
        <v>48</v>
      </c>
      <c r="D86" s="23"/>
      <c r="E86" s="23"/>
      <c r="F86" s="22"/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2"/>
      <c r="AB86" s="3"/>
    </row>
    <row r="87" spans="1:28">
      <c r="A87" s="3" t="s">
        <v>3</v>
      </c>
      <c r="B87" s="9">
        <f>CEILING($A$1*A86/$B$1,1)</f>
        <v>4</v>
      </c>
      <c r="D87" s="33" t="s">
        <v>4</v>
      </c>
      <c r="E87" s="3" t="s">
        <v>5</v>
      </c>
      <c r="F87" s="6" t="s">
        <v>6</v>
      </c>
      <c r="G87" s="13"/>
      <c r="H87" s="3" t="str">
        <f t="shared" ref="H87:AA87" si="19">IF(H88&lt;&gt;0,H$1,"")</f>
        <v/>
      </c>
      <c r="I87" s="3" t="str">
        <f t="shared" si="19"/>
        <v/>
      </c>
      <c r="J87" s="3" t="str">
        <f t="shared" si="19"/>
        <v/>
      </c>
      <c r="K87" s="3">
        <f t="shared" si="19"/>
        <v>4</v>
      </c>
      <c r="L87" s="3">
        <f t="shared" si="19"/>
        <v>5</v>
      </c>
      <c r="M87" s="3">
        <f t="shared" si="19"/>
        <v>6</v>
      </c>
      <c r="N87" s="3">
        <f t="shared" si="19"/>
        <v>7</v>
      </c>
      <c r="O87" s="3">
        <f t="shared" si="19"/>
        <v>8</v>
      </c>
      <c r="P87" s="3" t="str">
        <f t="shared" si="19"/>
        <v/>
      </c>
      <c r="Q87" s="3" t="str">
        <f t="shared" si="19"/>
        <v/>
      </c>
      <c r="R87" s="3" t="str">
        <f t="shared" si="19"/>
        <v/>
      </c>
      <c r="S87" s="3" t="str">
        <f t="shared" si="19"/>
        <v/>
      </c>
      <c r="T87" s="3" t="str">
        <f t="shared" si="19"/>
        <v/>
      </c>
      <c r="U87" s="3" t="str">
        <f t="shared" si="19"/>
        <v/>
      </c>
      <c r="V87" s="3" t="str">
        <f t="shared" si="19"/>
        <v/>
      </c>
      <c r="W87" s="3" t="str">
        <f t="shared" si="19"/>
        <v/>
      </c>
      <c r="X87" s="3" t="str">
        <f t="shared" si="19"/>
        <v/>
      </c>
      <c r="Y87" s="3" t="str">
        <f t="shared" si="19"/>
        <v/>
      </c>
      <c r="Z87" s="3" t="str">
        <f t="shared" si="19"/>
        <v/>
      </c>
      <c r="AA87" s="6" t="str">
        <f t="shared" si="19"/>
        <v/>
      </c>
      <c r="AB87" s="3"/>
    </row>
    <row r="88" spans="1:28">
      <c r="A88" s="3" t="s">
        <v>7</v>
      </c>
      <c r="B88" s="6" t="s">
        <v>26</v>
      </c>
      <c r="C88" t="s">
        <v>8</v>
      </c>
      <c r="D88" s="34">
        <v>247</v>
      </c>
      <c r="E88" s="36">
        <f>1-G89/G88</f>
        <v>1.6998341625207303E-2</v>
      </c>
      <c r="F88" s="10">
        <f>SUMPRODUCT(H$1:AA$1,H88:AA88)/SUM(H88:AA88)</f>
        <v>5.0474709784411278</v>
      </c>
      <c r="G88" s="15">
        <f>SUM(H88:AA88)</f>
        <v>4824</v>
      </c>
      <c r="K88">
        <v>542</v>
      </c>
      <c r="L88">
        <v>3670</v>
      </c>
      <c r="M88">
        <v>531</v>
      </c>
      <c r="N88">
        <v>3</v>
      </c>
      <c r="O88">
        <v>78</v>
      </c>
    </row>
    <row r="89" spans="1:28">
      <c r="A89" s="3" t="s">
        <v>9</v>
      </c>
      <c r="B89" s="6" t="s">
        <v>25</v>
      </c>
      <c r="C89" t="s">
        <v>10</v>
      </c>
      <c r="D89" s="34"/>
      <c r="E89" s="36"/>
      <c r="F89" s="10">
        <f>SUMPRODUCT(H$1:AA$1,H89:AA89)/SUM(H89:AA89)</f>
        <v>4.9974694221847322</v>
      </c>
      <c r="G89" s="15">
        <f>SUM(H89:AA89)</f>
        <v>4742</v>
      </c>
      <c r="K89">
        <v>542</v>
      </c>
      <c r="L89">
        <v>3670</v>
      </c>
      <c r="M89">
        <v>530</v>
      </c>
      <c r="N89" t="s">
        <v>27</v>
      </c>
      <c r="O89" t="s">
        <v>27</v>
      </c>
    </row>
    <row r="90" spans="1:28">
      <c r="A90" s="3">
        <f>A86</f>
        <v>4</v>
      </c>
      <c r="C90" s="23" t="s">
        <v>47</v>
      </c>
      <c r="D90" s="23"/>
      <c r="E90" s="23"/>
      <c r="F90" s="22"/>
      <c r="G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2"/>
      <c r="AB90" s="3"/>
    </row>
    <row r="91" spans="1:28">
      <c r="A91" s="3" t="s">
        <v>3</v>
      </c>
      <c r="B91" s="9">
        <f>CEILING($A$1*A90/$B$1,1)</f>
        <v>4</v>
      </c>
      <c r="D91" s="33" t="s">
        <v>4</v>
      </c>
      <c r="E91" s="3" t="s">
        <v>5</v>
      </c>
      <c r="F91" s="6" t="s">
        <v>6</v>
      </c>
      <c r="G91" s="13"/>
      <c r="H91" s="3" t="str">
        <f t="shared" ref="H91:AA91" si="20">IF(H92&lt;&gt;0,H$1,"")</f>
        <v/>
      </c>
      <c r="I91" s="3" t="str">
        <f t="shared" si="20"/>
        <v/>
      </c>
      <c r="J91" s="3" t="str">
        <f t="shared" si="20"/>
        <v/>
      </c>
      <c r="K91" s="3">
        <f t="shared" si="20"/>
        <v>4</v>
      </c>
      <c r="L91" s="3">
        <f t="shared" si="20"/>
        <v>5</v>
      </c>
      <c r="M91" s="3">
        <f t="shared" si="20"/>
        <v>6</v>
      </c>
      <c r="N91" s="3">
        <f t="shared" si="20"/>
        <v>7</v>
      </c>
      <c r="O91" s="3">
        <f t="shared" si="20"/>
        <v>8</v>
      </c>
      <c r="P91" s="3" t="str">
        <f t="shared" si="20"/>
        <v/>
      </c>
      <c r="Q91" s="3" t="str">
        <f t="shared" si="20"/>
        <v/>
      </c>
      <c r="R91" s="3" t="str">
        <f t="shared" si="20"/>
        <v/>
      </c>
      <c r="S91" s="3" t="str">
        <f t="shared" si="20"/>
        <v/>
      </c>
      <c r="T91" s="3" t="str">
        <f t="shared" si="20"/>
        <v/>
      </c>
      <c r="U91" s="3" t="str">
        <f t="shared" si="20"/>
        <v/>
      </c>
      <c r="V91" s="3" t="str">
        <f t="shared" si="20"/>
        <v/>
      </c>
      <c r="W91" s="3" t="str">
        <f t="shared" si="20"/>
        <v/>
      </c>
      <c r="X91" s="3" t="str">
        <f t="shared" si="20"/>
        <v/>
      </c>
      <c r="Y91" s="3" t="str">
        <f t="shared" si="20"/>
        <v/>
      </c>
      <c r="Z91" s="3" t="str">
        <f t="shared" si="20"/>
        <v/>
      </c>
      <c r="AA91" s="6" t="str">
        <f t="shared" si="20"/>
        <v/>
      </c>
    </row>
    <row r="92" spans="1:28">
      <c r="A92" s="3" t="s">
        <v>7</v>
      </c>
      <c r="B92" s="6" t="s">
        <v>26</v>
      </c>
      <c r="C92" t="s">
        <v>8</v>
      </c>
      <c r="D92" s="34">
        <v>247</v>
      </c>
      <c r="E92" s="36">
        <f>1-G93/G92</f>
        <v>2.0316944331572051E-3</v>
      </c>
      <c r="F92" s="10">
        <f>SUMPRODUCT(H$1:AA$1,H92:AA92)/SUM(H92:AA92)</f>
        <v>4.9112149532710276</v>
      </c>
      <c r="G92" s="15">
        <f>SUM(H92:AA92)</f>
        <v>4922</v>
      </c>
      <c r="K92">
        <v>838</v>
      </c>
      <c r="L92">
        <v>3701</v>
      </c>
      <c r="M92">
        <v>373</v>
      </c>
      <c r="N92">
        <v>2</v>
      </c>
      <c r="O92">
        <v>8</v>
      </c>
    </row>
    <row r="93" spans="1:28">
      <c r="A93" s="3" t="s">
        <v>9</v>
      </c>
      <c r="B93" s="6" t="s">
        <v>25</v>
      </c>
      <c r="C93" t="s">
        <v>10</v>
      </c>
      <c r="D93" s="34"/>
      <c r="E93" s="36"/>
      <c r="F93" s="10">
        <f>SUMPRODUCT(H$1:AA$1,H93:AA93)/SUM(H93:AA93)</f>
        <v>4.9053338762214986</v>
      </c>
      <c r="G93" s="15">
        <f>SUM(H93:AA93)</f>
        <v>4912</v>
      </c>
      <c r="K93">
        <v>838</v>
      </c>
      <c r="L93">
        <v>3701</v>
      </c>
      <c r="M93">
        <v>373</v>
      </c>
      <c r="N93" t="s">
        <v>27</v>
      </c>
      <c r="O93" t="s">
        <v>27</v>
      </c>
    </row>
    <row r="94" spans="1:28">
      <c r="A94" s="3">
        <f>A90</f>
        <v>4</v>
      </c>
      <c r="C94" s="23" t="s">
        <v>46</v>
      </c>
      <c r="D94" s="23"/>
      <c r="E94" s="23"/>
      <c r="F94" s="22"/>
      <c r="G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2"/>
      <c r="AB94" s="3"/>
    </row>
    <row r="95" spans="1:28">
      <c r="A95" s="3" t="s">
        <v>3</v>
      </c>
      <c r="B95" s="9">
        <f>CEILING($A$1*A94/$B$1,1)</f>
        <v>4</v>
      </c>
      <c r="D95" s="33" t="s">
        <v>4</v>
      </c>
      <c r="E95" s="3" t="s">
        <v>5</v>
      </c>
      <c r="F95" s="6" t="s">
        <v>6</v>
      </c>
      <c r="G95" s="13"/>
      <c r="H95" s="3" t="str">
        <f t="shared" ref="H95:AA95" si="21">IF(H96&lt;&gt;0,H$1,"")</f>
        <v/>
      </c>
      <c r="I95" s="3" t="str">
        <f t="shared" si="21"/>
        <v/>
      </c>
      <c r="J95" s="3">
        <f t="shared" si="21"/>
        <v>3</v>
      </c>
      <c r="K95" s="3">
        <f t="shared" si="21"/>
        <v>4</v>
      </c>
      <c r="L95" s="3">
        <f t="shared" si="21"/>
        <v>5</v>
      </c>
      <c r="M95" s="3">
        <f t="shared" si="21"/>
        <v>6</v>
      </c>
      <c r="N95" s="3">
        <f t="shared" si="21"/>
        <v>7</v>
      </c>
      <c r="O95" s="3">
        <f t="shared" si="21"/>
        <v>8</v>
      </c>
      <c r="P95" s="3" t="str">
        <f t="shared" si="21"/>
        <v/>
      </c>
      <c r="Q95" s="3" t="str">
        <f t="shared" si="21"/>
        <v/>
      </c>
      <c r="R95" s="3" t="str">
        <f t="shared" si="21"/>
        <v/>
      </c>
      <c r="S95" s="3" t="str">
        <f t="shared" si="21"/>
        <v/>
      </c>
      <c r="T95" s="3" t="str">
        <f t="shared" si="21"/>
        <v/>
      </c>
      <c r="U95" s="3" t="str">
        <f t="shared" si="21"/>
        <v/>
      </c>
      <c r="V95" s="3" t="str">
        <f t="shared" si="21"/>
        <v/>
      </c>
      <c r="W95" s="3" t="str">
        <f t="shared" si="21"/>
        <v/>
      </c>
      <c r="X95" s="3" t="str">
        <f t="shared" si="21"/>
        <v/>
      </c>
      <c r="Y95" s="3" t="str">
        <f t="shared" si="21"/>
        <v/>
      </c>
      <c r="Z95" s="3" t="str">
        <f t="shared" si="21"/>
        <v/>
      </c>
      <c r="AA95" s="6" t="str">
        <f t="shared" si="21"/>
        <v/>
      </c>
    </row>
    <row r="96" spans="1:28">
      <c r="A96" s="3" t="s">
        <v>7</v>
      </c>
      <c r="B96" s="6" t="s">
        <v>26</v>
      </c>
      <c r="C96" t="s">
        <v>8</v>
      </c>
      <c r="D96" s="34">
        <v>247</v>
      </c>
      <c r="E96" s="36">
        <f>1-G97/G96</f>
        <v>2.2554849292597545E-3</v>
      </c>
      <c r="F96" s="10">
        <f>SUMPRODUCT(H$1:AA$1,H96:AA96)/SUM(H96:AA96)</f>
        <v>4.888866106212836</v>
      </c>
      <c r="G96" s="15">
        <f>SUM(H96:AA96)</f>
        <v>4877</v>
      </c>
      <c r="J96" s="14">
        <v>2</v>
      </c>
      <c r="K96">
        <v>913</v>
      </c>
      <c r="L96">
        <v>3605</v>
      </c>
      <c r="M96">
        <v>347</v>
      </c>
      <c r="N96">
        <v>2</v>
      </c>
      <c r="O96">
        <v>8</v>
      </c>
    </row>
    <row r="97" spans="1:28">
      <c r="A97" s="3" t="s">
        <v>9</v>
      </c>
      <c r="B97" s="6" t="s">
        <v>25</v>
      </c>
      <c r="C97" t="s">
        <v>10</v>
      </c>
      <c r="D97" s="34"/>
      <c r="E97" s="36"/>
      <c r="F97" s="10">
        <f>SUMPRODUCT(H$1:AA$1,H97:AA97)/SUM(H97:AA97)</f>
        <v>4.8826551582408548</v>
      </c>
      <c r="G97" s="15">
        <f>SUM(H97:AA97)</f>
        <v>4866</v>
      </c>
      <c r="J97" s="14">
        <v>2</v>
      </c>
      <c r="K97">
        <v>913</v>
      </c>
      <c r="L97">
        <v>3605</v>
      </c>
      <c r="M97">
        <v>346</v>
      </c>
      <c r="N97" t="s">
        <v>27</v>
      </c>
      <c r="O97" t="s">
        <v>27</v>
      </c>
    </row>
    <row r="98" spans="1:28">
      <c r="A98" s="3">
        <f>A94</f>
        <v>4</v>
      </c>
      <c r="C98" s="23" t="s">
        <v>45</v>
      </c>
      <c r="D98" s="23"/>
      <c r="E98" s="23"/>
      <c r="F98" s="22"/>
      <c r="G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2"/>
      <c r="AB98" s="3"/>
    </row>
    <row r="99" spans="1:28">
      <c r="A99" s="3" t="s">
        <v>3</v>
      </c>
      <c r="B99" s="9">
        <f>CEILING($A$1*A98/$B$1,1)</f>
        <v>4</v>
      </c>
      <c r="D99" s="33" t="s">
        <v>4</v>
      </c>
      <c r="E99" s="3" t="s">
        <v>5</v>
      </c>
      <c r="F99" s="6" t="s">
        <v>6</v>
      </c>
      <c r="G99" s="13"/>
      <c r="H99" s="3" t="str">
        <f t="shared" ref="H99:AA99" si="22">IF(H100&lt;&gt;0,H$1,"")</f>
        <v/>
      </c>
      <c r="I99" s="3" t="str">
        <f t="shared" si="22"/>
        <v/>
      </c>
      <c r="J99" s="3" t="str">
        <f t="shared" si="22"/>
        <v/>
      </c>
      <c r="K99" s="3">
        <f t="shared" si="22"/>
        <v>4</v>
      </c>
      <c r="L99" s="3">
        <f t="shared" si="22"/>
        <v>5</v>
      </c>
      <c r="M99" s="3">
        <f t="shared" si="22"/>
        <v>6</v>
      </c>
      <c r="N99" s="3">
        <f t="shared" si="22"/>
        <v>7</v>
      </c>
      <c r="O99" s="3">
        <f t="shared" si="22"/>
        <v>8</v>
      </c>
      <c r="P99" s="3" t="str">
        <f t="shared" si="22"/>
        <v/>
      </c>
      <c r="Q99" s="3" t="str">
        <f t="shared" si="22"/>
        <v/>
      </c>
      <c r="R99" s="3" t="str">
        <f t="shared" si="22"/>
        <v/>
      </c>
      <c r="S99" s="3" t="str">
        <f t="shared" si="22"/>
        <v/>
      </c>
      <c r="T99" s="3" t="str">
        <f t="shared" si="22"/>
        <v/>
      </c>
      <c r="U99" s="3" t="str">
        <f t="shared" si="22"/>
        <v/>
      </c>
      <c r="V99" s="3" t="str">
        <f t="shared" si="22"/>
        <v/>
      </c>
      <c r="W99" s="3" t="str">
        <f t="shared" si="22"/>
        <v/>
      </c>
      <c r="X99" s="3" t="str">
        <f t="shared" si="22"/>
        <v/>
      </c>
      <c r="Y99" s="3" t="str">
        <f t="shared" si="22"/>
        <v/>
      </c>
      <c r="Z99" s="3" t="str">
        <f t="shared" si="22"/>
        <v/>
      </c>
      <c r="AA99" s="6" t="str">
        <f t="shared" si="22"/>
        <v/>
      </c>
    </row>
    <row r="100" spans="1:28">
      <c r="A100" s="3" t="s">
        <v>7</v>
      </c>
      <c r="B100" s="6" t="s">
        <v>26</v>
      </c>
      <c r="C100" t="s">
        <v>8</v>
      </c>
      <c r="D100" s="34">
        <v>247</v>
      </c>
      <c r="E100" s="36">
        <f>1-G101/G100</f>
        <v>5.6113138686131436E-2</v>
      </c>
      <c r="F100" s="10">
        <f>SUMPRODUCT(H$1:AA$1,H100:AA100)/SUM(H100:AA100)</f>
        <v>5.1774635036496353</v>
      </c>
      <c r="G100" s="15">
        <f>SUM(H100:AA100)</f>
        <v>4384</v>
      </c>
      <c r="K100">
        <v>584</v>
      </c>
      <c r="L100">
        <v>2917</v>
      </c>
      <c r="M100">
        <v>640</v>
      </c>
      <c r="N100">
        <v>7</v>
      </c>
      <c r="O100">
        <v>236</v>
      </c>
    </row>
    <row r="101" spans="1:28">
      <c r="A101" s="3" t="s">
        <v>9</v>
      </c>
      <c r="B101" s="6" t="s">
        <v>25</v>
      </c>
      <c r="C101" t="s">
        <v>10</v>
      </c>
      <c r="D101" s="34"/>
      <c r="E101" s="36"/>
      <c r="F101" s="10">
        <f>SUMPRODUCT(H$1:AA$1,H101:AA101)/SUM(H101:AA101)</f>
        <v>5.012808119864669</v>
      </c>
      <c r="G101" s="15">
        <f>SUM(H101:AA101)</f>
        <v>4138</v>
      </c>
      <c r="K101">
        <v>584</v>
      </c>
      <c r="L101">
        <v>2917</v>
      </c>
      <c r="M101">
        <v>637</v>
      </c>
      <c r="N101" t="s">
        <v>27</v>
      </c>
      <c r="O101" t="s">
        <v>27</v>
      </c>
    </row>
    <row r="102" spans="1:28">
      <c r="A102" s="3">
        <f>A98</f>
        <v>4</v>
      </c>
      <c r="C102" s="23" t="s">
        <v>44</v>
      </c>
      <c r="D102" s="23"/>
      <c r="E102" s="23"/>
      <c r="F102" s="22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2"/>
      <c r="AB102" s="3"/>
    </row>
    <row r="103" spans="1:28">
      <c r="A103" s="3" t="s">
        <v>3</v>
      </c>
      <c r="B103" s="9">
        <f>CEILING($A$1*A102/$B$1,1)</f>
        <v>4</v>
      </c>
      <c r="D103" s="33" t="s">
        <v>4</v>
      </c>
      <c r="E103" s="3" t="s">
        <v>5</v>
      </c>
      <c r="F103" s="6" t="s">
        <v>6</v>
      </c>
      <c r="G103" s="13"/>
      <c r="H103" s="3" t="str">
        <f t="shared" ref="H103:AA103" si="23">IF(H104&lt;&gt;0,H$1,"")</f>
        <v/>
      </c>
      <c r="I103" s="3" t="str">
        <f t="shared" si="23"/>
        <v/>
      </c>
      <c r="J103" s="3" t="str">
        <f t="shared" si="23"/>
        <v/>
      </c>
      <c r="K103" s="3">
        <f t="shared" si="23"/>
        <v>4</v>
      </c>
      <c r="L103" s="3">
        <f t="shared" si="23"/>
        <v>5</v>
      </c>
      <c r="M103" s="3">
        <f t="shared" si="23"/>
        <v>6</v>
      </c>
      <c r="N103" s="3">
        <f t="shared" si="23"/>
        <v>7</v>
      </c>
      <c r="O103" s="3">
        <f t="shared" si="23"/>
        <v>8</v>
      </c>
      <c r="P103" s="3" t="str">
        <f t="shared" si="23"/>
        <v/>
      </c>
      <c r="Q103" s="3" t="str">
        <f t="shared" si="23"/>
        <v/>
      </c>
      <c r="R103" s="3" t="str">
        <f t="shared" si="23"/>
        <v/>
      </c>
      <c r="S103" s="3" t="str">
        <f t="shared" si="23"/>
        <v/>
      </c>
      <c r="T103" s="3" t="str">
        <f t="shared" si="23"/>
        <v/>
      </c>
      <c r="U103" s="3" t="str">
        <f t="shared" si="23"/>
        <v/>
      </c>
      <c r="V103" s="3" t="str">
        <f t="shared" si="23"/>
        <v/>
      </c>
      <c r="W103" s="3" t="str">
        <f t="shared" si="23"/>
        <v/>
      </c>
      <c r="X103" s="3" t="str">
        <f t="shared" si="23"/>
        <v/>
      </c>
      <c r="Y103" s="3" t="str">
        <f t="shared" si="23"/>
        <v/>
      </c>
      <c r="Z103" s="3" t="str">
        <f t="shared" si="23"/>
        <v/>
      </c>
      <c r="AA103" s="6" t="str">
        <f t="shared" si="23"/>
        <v/>
      </c>
    </row>
    <row r="104" spans="1:28">
      <c r="A104" s="3" t="s">
        <v>7</v>
      </c>
      <c r="B104" s="6" t="s">
        <v>26</v>
      </c>
      <c r="C104" t="s">
        <v>8</v>
      </c>
      <c r="D104" s="34">
        <v>247</v>
      </c>
      <c r="E104" s="36">
        <f>1-G105/G104</f>
        <v>0.28522671867381766</v>
      </c>
      <c r="F104" s="10">
        <f>SUMPRODUCT(H$1:AA$1,H104:AA104)/SUM(H104:AA104)</f>
        <v>5.8103364212579232</v>
      </c>
      <c r="G104" s="15">
        <f>SUM(H104:AA104)</f>
        <v>4102</v>
      </c>
      <c r="K104">
        <v>673</v>
      </c>
      <c r="L104">
        <v>1746</v>
      </c>
      <c r="M104">
        <v>512</v>
      </c>
      <c r="N104">
        <v>28</v>
      </c>
      <c r="O104">
        <v>1143</v>
      </c>
    </row>
    <row r="105" spans="1:28">
      <c r="A105" s="3" t="s">
        <v>9</v>
      </c>
      <c r="B105" s="6" t="s">
        <v>25</v>
      </c>
      <c r="C105" t="s">
        <v>10</v>
      </c>
      <c r="D105" s="34"/>
      <c r="E105" s="36"/>
      <c r="F105" s="10">
        <f>SUMPRODUCT(H$1:AA$1,H105:AA105)/SUM(H105:AA105)</f>
        <v>4.9495225102319234</v>
      </c>
      <c r="G105" s="15">
        <f>SUM(H105:AA105)</f>
        <v>2932</v>
      </c>
      <c r="K105">
        <v>673</v>
      </c>
      <c r="L105">
        <v>1746</v>
      </c>
      <c r="M105">
        <v>501</v>
      </c>
      <c r="N105">
        <v>12</v>
      </c>
      <c r="O105" t="s">
        <v>27</v>
      </c>
    </row>
    <row r="107" spans="1:28" s="26" customFormat="1">
      <c r="B107" s="27"/>
      <c r="C107" s="30" t="str">
        <f>CONCATENATE($C$1,"n5")</f>
        <v>g4d5n5</v>
      </c>
      <c r="D107" s="29"/>
      <c r="E107" s="29"/>
      <c r="F107" s="28"/>
      <c r="G107" s="28"/>
      <c r="AA107" s="27"/>
    </row>
    <row r="108" spans="1:28">
      <c r="A108" s="3">
        <v>5</v>
      </c>
      <c r="C108" s="23" t="s">
        <v>49</v>
      </c>
      <c r="D108" s="25"/>
      <c r="E108" s="25"/>
      <c r="F108" s="24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2"/>
      <c r="AB108" s="3"/>
    </row>
    <row r="109" spans="1:28">
      <c r="A109" s="3" t="s">
        <v>3</v>
      </c>
      <c r="B109" s="9">
        <f>CEILING($A$1*A108/$B$1,1)</f>
        <v>4</v>
      </c>
      <c r="D109" s="33" t="s">
        <v>4</v>
      </c>
      <c r="E109" s="3" t="s">
        <v>5</v>
      </c>
      <c r="F109" s="6" t="s">
        <v>6</v>
      </c>
      <c r="G109" s="13"/>
      <c r="H109" s="3" t="str">
        <f t="shared" ref="H109:AA109" si="24">IF(H110&lt;&gt;0,H$1,"")</f>
        <v/>
      </c>
      <c r="I109" s="3" t="str">
        <f t="shared" si="24"/>
        <v/>
      </c>
      <c r="J109" s="3" t="str">
        <f t="shared" si="24"/>
        <v/>
      </c>
      <c r="K109" s="3" t="str">
        <f t="shared" si="24"/>
        <v/>
      </c>
      <c r="L109" s="3">
        <f t="shared" si="24"/>
        <v>5</v>
      </c>
      <c r="M109" s="3">
        <f t="shared" si="24"/>
        <v>6</v>
      </c>
      <c r="N109" s="3">
        <f t="shared" si="24"/>
        <v>7</v>
      </c>
      <c r="O109" s="3">
        <f t="shared" si="24"/>
        <v>8</v>
      </c>
      <c r="P109" s="3">
        <f t="shared" si="24"/>
        <v>9</v>
      </c>
      <c r="Q109" s="3">
        <f t="shared" si="24"/>
        <v>10</v>
      </c>
      <c r="R109" s="3" t="str">
        <f t="shared" si="24"/>
        <v/>
      </c>
      <c r="S109" s="3" t="str">
        <f t="shared" si="24"/>
        <v/>
      </c>
      <c r="T109" s="3" t="str">
        <f t="shared" si="24"/>
        <v/>
      </c>
      <c r="U109" s="3" t="str">
        <f t="shared" si="24"/>
        <v/>
      </c>
      <c r="V109" s="3" t="str">
        <f t="shared" si="24"/>
        <v/>
      </c>
      <c r="W109" s="3" t="str">
        <f t="shared" si="24"/>
        <v/>
      </c>
      <c r="X109" s="3" t="str">
        <f t="shared" si="24"/>
        <v/>
      </c>
      <c r="Y109" s="3" t="str">
        <f t="shared" si="24"/>
        <v/>
      </c>
      <c r="Z109" s="3" t="str">
        <f t="shared" si="24"/>
        <v/>
      </c>
      <c r="AA109" s="6" t="str">
        <f t="shared" si="24"/>
        <v/>
      </c>
    </row>
    <row r="110" spans="1:28">
      <c r="A110" s="3" t="s">
        <v>7</v>
      </c>
      <c r="B110" s="6" t="s">
        <v>26</v>
      </c>
      <c r="C110" t="s">
        <v>8</v>
      </c>
      <c r="D110" s="34">
        <v>269</v>
      </c>
      <c r="E110" s="36">
        <f>1-G111/G110</f>
        <v>1.7589576547231256E-2</v>
      </c>
      <c r="F110" s="10">
        <f>SUMPRODUCT(H$1:AA$1,H110:AA110)/SUM(H110:AA110)</f>
        <v>6.2095548317046685</v>
      </c>
      <c r="G110" s="15">
        <f>SUM(H110:AA110)</f>
        <v>4605</v>
      </c>
      <c r="L110">
        <v>379</v>
      </c>
      <c r="M110">
        <v>3116</v>
      </c>
      <c r="N110">
        <v>1028</v>
      </c>
      <c r="O110">
        <v>6</v>
      </c>
      <c r="P110" t="s">
        <v>27</v>
      </c>
      <c r="Q110">
        <v>76</v>
      </c>
    </row>
    <row r="111" spans="1:28">
      <c r="A111" s="3" t="s">
        <v>9</v>
      </c>
      <c r="B111" s="6" t="s">
        <v>25</v>
      </c>
      <c r="C111" t="s">
        <v>10</v>
      </c>
      <c r="D111" s="34"/>
      <c r="E111" s="36"/>
      <c r="F111" s="10">
        <f>SUMPRODUCT(H$1:AA$1,H111:AA111)/SUM(H111:AA111)</f>
        <v>6.1438992042440317</v>
      </c>
      <c r="G111" s="15">
        <f>SUM(H111:AA111)</f>
        <v>4524</v>
      </c>
      <c r="L111">
        <v>379</v>
      </c>
      <c r="M111">
        <v>3116</v>
      </c>
      <c r="N111">
        <v>1028</v>
      </c>
      <c r="O111">
        <v>1</v>
      </c>
      <c r="P111" t="s">
        <v>27</v>
      </c>
      <c r="Q111" t="s">
        <v>27</v>
      </c>
    </row>
    <row r="112" spans="1:28">
      <c r="A112" s="3">
        <f>A108</f>
        <v>5</v>
      </c>
      <c r="C112" s="23" t="s">
        <v>48</v>
      </c>
      <c r="D112" s="23"/>
      <c r="E112" s="23"/>
      <c r="F112" s="22"/>
      <c r="G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2"/>
      <c r="AB112" s="3"/>
    </row>
    <row r="113" spans="1:28">
      <c r="A113" s="3" t="s">
        <v>3</v>
      </c>
      <c r="B113" s="9">
        <f>CEILING($A$1*A112/$B$1,1)</f>
        <v>4</v>
      </c>
      <c r="D113" s="33" t="s">
        <v>4</v>
      </c>
      <c r="E113" s="3" t="s">
        <v>5</v>
      </c>
      <c r="F113" s="6" t="s">
        <v>6</v>
      </c>
      <c r="G113" s="13"/>
      <c r="H113" s="3" t="str">
        <f t="shared" ref="H113:AA113" si="25">IF(H114&lt;&gt;0,H$1,"")</f>
        <v/>
      </c>
      <c r="I113" s="3" t="str">
        <f t="shared" si="25"/>
        <v/>
      </c>
      <c r="J113" s="3" t="str">
        <f t="shared" si="25"/>
        <v/>
      </c>
      <c r="K113" s="3">
        <f t="shared" si="25"/>
        <v>4</v>
      </c>
      <c r="L113" s="3">
        <f t="shared" si="25"/>
        <v>5</v>
      </c>
      <c r="M113" s="3">
        <f t="shared" si="25"/>
        <v>6</v>
      </c>
      <c r="N113" s="3">
        <f t="shared" si="25"/>
        <v>7</v>
      </c>
      <c r="O113" s="3">
        <f t="shared" si="25"/>
        <v>8</v>
      </c>
      <c r="P113" s="3">
        <f t="shared" si="25"/>
        <v>9</v>
      </c>
      <c r="Q113" s="3">
        <f t="shared" si="25"/>
        <v>10</v>
      </c>
      <c r="R113" s="3" t="str">
        <f t="shared" si="25"/>
        <v/>
      </c>
      <c r="S113" s="3" t="str">
        <f t="shared" si="25"/>
        <v/>
      </c>
      <c r="T113" s="3" t="str">
        <f t="shared" si="25"/>
        <v/>
      </c>
      <c r="U113" s="3" t="str">
        <f t="shared" si="25"/>
        <v/>
      </c>
      <c r="V113" s="3" t="str">
        <f t="shared" si="25"/>
        <v/>
      </c>
      <c r="W113" s="3" t="str">
        <f t="shared" si="25"/>
        <v/>
      </c>
      <c r="X113" s="3" t="str">
        <f t="shared" si="25"/>
        <v/>
      </c>
      <c r="Y113" s="3" t="str">
        <f t="shared" si="25"/>
        <v/>
      </c>
      <c r="Z113" s="3" t="str">
        <f t="shared" si="25"/>
        <v/>
      </c>
      <c r="AA113" s="6" t="str">
        <f t="shared" si="25"/>
        <v/>
      </c>
      <c r="AB113" s="3"/>
    </row>
    <row r="114" spans="1:28">
      <c r="A114" s="3" t="s">
        <v>7</v>
      </c>
      <c r="B114" s="6" t="s">
        <v>26</v>
      </c>
      <c r="C114" t="s">
        <v>8</v>
      </c>
      <c r="D114" s="34">
        <v>269</v>
      </c>
      <c r="E114" s="36">
        <f>1-G115/G114</f>
        <v>7.5869336143308264E-3</v>
      </c>
      <c r="F114" s="10">
        <f>SUMPRODUCT(H$1:AA$1,H114:AA114)/SUM(H114:AA114)</f>
        <v>6.1422550052687042</v>
      </c>
      <c r="G114" s="15">
        <f>SUM(H114:AA114)</f>
        <v>4745</v>
      </c>
      <c r="K114">
        <v>1</v>
      </c>
      <c r="L114">
        <v>450</v>
      </c>
      <c r="M114">
        <v>3273</v>
      </c>
      <c r="N114">
        <v>984</v>
      </c>
      <c r="O114">
        <v>2</v>
      </c>
      <c r="P114">
        <v>1</v>
      </c>
      <c r="Q114">
        <v>34</v>
      </c>
    </row>
    <row r="115" spans="1:28">
      <c r="A115" s="3" t="s">
        <v>9</v>
      </c>
      <c r="B115" s="6" t="s">
        <v>25</v>
      </c>
      <c r="C115" t="s">
        <v>10</v>
      </c>
      <c r="D115" s="34"/>
      <c r="E115" s="36"/>
      <c r="F115" s="10">
        <f>SUMPRODUCT(H$1:AA$1,H115:AA115)/SUM(H115:AA115)</f>
        <v>6.113399872584413</v>
      </c>
      <c r="G115" s="15">
        <f>SUM(H115:AA115)</f>
        <v>4709</v>
      </c>
      <c r="K115">
        <v>1</v>
      </c>
      <c r="L115">
        <v>450</v>
      </c>
      <c r="M115">
        <v>3273</v>
      </c>
      <c r="N115">
        <v>984</v>
      </c>
      <c r="O115">
        <v>1</v>
      </c>
      <c r="P115" t="s">
        <v>27</v>
      </c>
      <c r="Q115" t="s">
        <v>27</v>
      </c>
    </row>
    <row r="116" spans="1:28">
      <c r="A116" s="3">
        <f>A112</f>
        <v>5</v>
      </c>
      <c r="C116" s="23" t="s">
        <v>47</v>
      </c>
      <c r="D116" s="23"/>
      <c r="E116" s="23"/>
      <c r="F116" s="22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2"/>
      <c r="AB116" s="3"/>
    </row>
    <row r="117" spans="1:28">
      <c r="A117" s="3" t="s">
        <v>3</v>
      </c>
      <c r="B117" s="9">
        <f>CEILING($A$1*A116/$B$1,1)</f>
        <v>4</v>
      </c>
      <c r="D117" s="33" t="s">
        <v>4</v>
      </c>
      <c r="E117" s="3" t="s">
        <v>5</v>
      </c>
      <c r="F117" s="6" t="s">
        <v>6</v>
      </c>
      <c r="G117" s="13"/>
      <c r="H117" s="3" t="str">
        <f t="shared" ref="H117:AA117" si="26">IF(H118&lt;&gt;0,H$1,"")</f>
        <v/>
      </c>
      <c r="I117" s="3" t="str">
        <f t="shared" si="26"/>
        <v/>
      </c>
      <c r="J117" s="3" t="str">
        <f t="shared" si="26"/>
        <v/>
      </c>
      <c r="K117" s="3" t="str">
        <f t="shared" si="26"/>
        <v/>
      </c>
      <c r="L117" s="3">
        <f t="shared" si="26"/>
        <v>5</v>
      </c>
      <c r="M117" s="3">
        <f t="shared" si="26"/>
        <v>6</v>
      </c>
      <c r="N117" s="3">
        <f t="shared" si="26"/>
        <v>7</v>
      </c>
      <c r="O117" s="3" t="str">
        <f t="shared" si="26"/>
        <v/>
      </c>
      <c r="P117" s="3" t="str">
        <f t="shared" si="26"/>
        <v/>
      </c>
      <c r="Q117" s="3">
        <f t="shared" si="26"/>
        <v>10</v>
      </c>
      <c r="R117" s="3" t="str">
        <f t="shared" si="26"/>
        <v/>
      </c>
      <c r="S117" s="3" t="str">
        <f t="shared" si="26"/>
        <v/>
      </c>
      <c r="T117" s="3" t="str">
        <f t="shared" si="26"/>
        <v/>
      </c>
      <c r="U117" s="3" t="str">
        <f t="shared" si="26"/>
        <v/>
      </c>
      <c r="V117" s="3" t="str">
        <f t="shared" si="26"/>
        <v/>
      </c>
      <c r="W117" s="3" t="str">
        <f t="shared" si="26"/>
        <v/>
      </c>
      <c r="X117" s="3" t="str">
        <f t="shared" si="26"/>
        <v/>
      </c>
      <c r="Y117" s="3" t="str">
        <f t="shared" si="26"/>
        <v/>
      </c>
      <c r="Z117" s="3" t="str">
        <f t="shared" si="26"/>
        <v/>
      </c>
      <c r="AA117" s="6" t="str">
        <f t="shared" si="26"/>
        <v/>
      </c>
    </row>
    <row r="118" spans="1:28">
      <c r="A118" s="3" t="s">
        <v>7</v>
      </c>
      <c r="B118" s="6" t="s">
        <v>26</v>
      </c>
      <c r="C118" t="s">
        <v>8</v>
      </c>
      <c r="D118" s="34">
        <v>269</v>
      </c>
      <c r="E118" s="36">
        <f>1-G119/G118</f>
        <v>1.0204081632653184E-3</v>
      </c>
      <c r="F118" s="10">
        <f>SUMPRODUCT(H$1:AA$1,H118:AA118)/SUM(H118:AA118)</f>
        <v>5.9989795918367346</v>
      </c>
      <c r="G118" s="15">
        <f>SUM(H118:AA118)</f>
        <v>4900</v>
      </c>
      <c r="L118">
        <v>652</v>
      </c>
      <c r="M118">
        <v>3613</v>
      </c>
      <c r="N118">
        <v>631</v>
      </c>
      <c r="Q118">
        <v>4</v>
      </c>
    </row>
    <row r="119" spans="1:28">
      <c r="A119" s="3" t="s">
        <v>9</v>
      </c>
      <c r="B119" s="6" t="s">
        <v>25</v>
      </c>
      <c r="C119" t="s">
        <v>10</v>
      </c>
      <c r="D119" s="34"/>
      <c r="E119" s="36"/>
      <c r="F119" s="10">
        <f>SUMPRODUCT(H$1:AA$1,H119:AA119)/SUM(H119:AA119)</f>
        <v>5.9955056179775283</v>
      </c>
      <c r="G119" s="15">
        <f>SUM(H119:AA119)</f>
        <v>4895</v>
      </c>
      <c r="L119">
        <v>652</v>
      </c>
      <c r="M119">
        <v>3613</v>
      </c>
      <c r="N119">
        <v>630</v>
      </c>
      <c r="O119" t="s">
        <v>27</v>
      </c>
      <c r="P119" t="s">
        <v>27</v>
      </c>
      <c r="Q119" t="s">
        <v>27</v>
      </c>
    </row>
    <row r="120" spans="1:28">
      <c r="A120" s="3">
        <f>A116</f>
        <v>5</v>
      </c>
      <c r="C120" s="23" t="s">
        <v>46</v>
      </c>
      <c r="D120" s="23"/>
      <c r="E120" s="23"/>
      <c r="F120" s="22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2"/>
      <c r="AB120" s="3"/>
    </row>
    <row r="121" spans="1:28">
      <c r="A121" s="3" t="s">
        <v>3</v>
      </c>
      <c r="B121" s="9">
        <f>CEILING($A$1*A120/$B$1,1)</f>
        <v>4</v>
      </c>
      <c r="D121" s="33" t="s">
        <v>4</v>
      </c>
      <c r="E121" s="3" t="s">
        <v>5</v>
      </c>
      <c r="F121" s="6" t="s">
        <v>6</v>
      </c>
      <c r="G121" s="13"/>
      <c r="H121" s="3" t="str">
        <f t="shared" ref="H121:AA121" si="27">IF(H122&lt;&gt;0,H$1,"")</f>
        <v/>
      </c>
      <c r="I121" s="3" t="str">
        <f t="shared" si="27"/>
        <v/>
      </c>
      <c r="J121" s="3" t="str">
        <f t="shared" si="27"/>
        <v/>
      </c>
      <c r="K121" s="3" t="str">
        <f t="shared" si="27"/>
        <v/>
      </c>
      <c r="L121" s="3">
        <f t="shared" si="27"/>
        <v>5</v>
      </c>
      <c r="M121" s="3">
        <f t="shared" si="27"/>
        <v>6</v>
      </c>
      <c r="N121" s="3">
        <f t="shared" si="27"/>
        <v>7</v>
      </c>
      <c r="O121" s="3">
        <f t="shared" si="27"/>
        <v>8</v>
      </c>
      <c r="P121" s="3">
        <f t="shared" si="27"/>
        <v>9</v>
      </c>
      <c r="Q121" s="3">
        <f t="shared" si="27"/>
        <v>10</v>
      </c>
      <c r="R121" s="3" t="str">
        <f t="shared" si="27"/>
        <v/>
      </c>
      <c r="S121" s="3" t="str">
        <f t="shared" si="27"/>
        <v/>
      </c>
      <c r="T121" s="3" t="str">
        <f t="shared" si="27"/>
        <v/>
      </c>
      <c r="U121" s="3" t="str">
        <f t="shared" si="27"/>
        <v/>
      </c>
      <c r="V121" s="3" t="str">
        <f t="shared" si="27"/>
        <v/>
      </c>
      <c r="W121" s="3" t="str">
        <f t="shared" si="27"/>
        <v/>
      </c>
      <c r="X121" s="3" t="str">
        <f t="shared" si="27"/>
        <v/>
      </c>
      <c r="Y121" s="3" t="str">
        <f t="shared" si="27"/>
        <v/>
      </c>
      <c r="Z121" s="3" t="str">
        <f t="shared" si="27"/>
        <v/>
      </c>
      <c r="AA121" s="6" t="str">
        <f t="shared" si="27"/>
        <v/>
      </c>
    </row>
    <row r="122" spans="1:28">
      <c r="A122" s="3" t="s">
        <v>7</v>
      </c>
      <c r="B122" s="6" t="s">
        <v>26</v>
      </c>
      <c r="C122" t="s">
        <v>8</v>
      </c>
      <c r="D122" s="34">
        <v>269</v>
      </c>
      <c r="E122" s="36">
        <f>1-G123/G122</f>
        <v>6.1830173124488574E-4</v>
      </c>
      <c r="F122" s="10">
        <f>SUMPRODUCT(H$1:AA$1,H122:AA122)/SUM(H122:AA122)</f>
        <v>5.9645507007419623</v>
      </c>
      <c r="G122" s="15">
        <f>SUM(H122:AA122)</f>
        <v>4852</v>
      </c>
      <c r="L122">
        <v>764</v>
      </c>
      <c r="M122">
        <v>3500</v>
      </c>
      <c r="N122">
        <v>586</v>
      </c>
      <c r="O122">
        <v>1</v>
      </c>
      <c r="P122" t="s">
        <v>27</v>
      </c>
      <c r="Q122">
        <v>1</v>
      </c>
    </row>
    <row r="123" spans="1:28">
      <c r="A123" s="3" t="s">
        <v>9</v>
      </c>
      <c r="B123" s="6" t="s">
        <v>25</v>
      </c>
      <c r="C123" t="s">
        <v>10</v>
      </c>
      <c r="D123" s="34"/>
      <c r="E123" s="36"/>
      <c r="F123" s="10">
        <f>SUMPRODUCT(H$1:AA$1,H123:AA123)/SUM(H123:AA123)</f>
        <v>5.9632914002887194</v>
      </c>
      <c r="G123" s="15">
        <f>SUM(H123:AA123)</f>
        <v>4849</v>
      </c>
      <c r="L123">
        <v>764</v>
      </c>
      <c r="M123">
        <v>3499</v>
      </c>
      <c r="N123">
        <v>586</v>
      </c>
      <c r="O123" t="s">
        <v>27</v>
      </c>
      <c r="P123" t="s">
        <v>27</v>
      </c>
      <c r="Q123" t="s">
        <v>27</v>
      </c>
    </row>
    <row r="124" spans="1:28">
      <c r="A124" s="3">
        <f>A120</f>
        <v>5</v>
      </c>
      <c r="C124" s="23" t="s">
        <v>45</v>
      </c>
      <c r="D124" s="23"/>
      <c r="E124" s="23"/>
      <c r="F124" s="22"/>
      <c r="G124" s="22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2"/>
      <c r="AB124" s="3"/>
    </row>
    <row r="125" spans="1:28">
      <c r="A125" s="3" t="s">
        <v>3</v>
      </c>
      <c r="B125" s="9">
        <f>CEILING($A$1*A124/$B$1,1)</f>
        <v>4</v>
      </c>
      <c r="D125" s="33" t="s">
        <v>4</v>
      </c>
      <c r="E125" s="3" t="s">
        <v>5</v>
      </c>
      <c r="F125" s="6" t="s">
        <v>6</v>
      </c>
      <c r="G125" s="13"/>
      <c r="H125" s="3" t="str">
        <f t="shared" ref="H125:AA125" si="28">IF(H126&lt;&gt;0,H$1,"")</f>
        <v/>
      </c>
      <c r="I125" s="3" t="str">
        <f t="shared" si="28"/>
        <v/>
      </c>
      <c r="J125" s="3" t="str">
        <f t="shared" si="28"/>
        <v/>
      </c>
      <c r="K125" s="3" t="str">
        <f t="shared" si="28"/>
        <v/>
      </c>
      <c r="L125" s="3">
        <f t="shared" si="28"/>
        <v>5</v>
      </c>
      <c r="M125" s="3">
        <f t="shared" si="28"/>
        <v>6</v>
      </c>
      <c r="N125" s="3">
        <f t="shared" si="28"/>
        <v>7</v>
      </c>
      <c r="O125" s="3">
        <f t="shared" si="28"/>
        <v>8</v>
      </c>
      <c r="P125" s="3">
        <f t="shared" si="28"/>
        <v>9</v>
      </c>
      <c r="Q125" s="3">
        <f t="shared" si="28"/>
        <v>10</v>
      </c>
      <c r="R125" s="3" t="str">
        <f t="shared" si="28"/>
        <v/>
      </c>
      <c r="S125" s="3" t="str">
        <f t="shared" si="28"/>
        <v/>
      </c>
      <c r="T125" s="3" t="str">
        <f t="shared" si="28"/>
        <v/>
      </c>
      <c r="U125" s="3" t="str">
        <f t="shared" si="28"/>
        <v/>
      </c>
      <c r="V125" s="3" t="str">
        <f t="shared" si="28"/>
        <v/>
      </c>
      <c r="W125" s="3" t="str">
        <f t="shared" si="28"/>
        <v/>
      </c>
      <c r="X125" s="3" t="str">
        <f t="shared" si="28"/>
        <v/>
      </c>
      <c r="Y125" s="3" t="str">
        <f t="shared" si="28"/>
        <v/>
      </c>
      <c r="Z125" s="3" t="str">
        <f t="shared" si="28"/>
        <v/>
      </c>
      <c r="AA125" s="6" t="str">
        <f t="shared" si="28"/>
        <v/>
      </c>
    </row>
    <row r="126" spans="1:28">
      <c r="A126" s="3" t="s">
        <v>7</v>
      </c>
      <c r="B126" s="6" t="s">
        <v>26</v>
      </c>
      <c r="C126" t="s">
        <v>8</v>
      </c>
      <c r="D126" s="34">
        <v>269</v>
      </c>
      <c r="E126" s="36">
        <f>1-G127/G126</f>
        <v>7.1042107739355487E-2</v>
      </c>
      <c r="F126" s="10">
        <f>SUMPRODUCT(H$1:AA$1,H126:AA126)/SUM(H126:AA126)</f>
        <v>6.238296871324394</v>
      </c>
      <c r="G126" s="15">
        <f>SUM(H126:AA126)</f>
        <v>4251</v>
      </c>
      <c r="L126">
        <v>497</v>
      </c>
      <c r="M126">
        <v>2607</v>
      </c>
      <c r="N126">
        <v>1003</v>
      </c>
      <c r="O126">
        <v>34</v>
      </c>
      <c r="P126">
        <v>1</v>
      </c>
      <c r="Q126">
        <v>109</v>
      </c>
    </row>
    <row r="127" spans="1:28">
      <c r="A127" s="3" t="s">
        <v>9</v>
      </c>
      <c r="B127" s="6" t="s">
        <v>25</v>
      </c>
      <c r="C127" t="s">
        <v>10</v>
      </c>
      <c r="D127" s="34"/>
      <c r="E127" s="36"/>
      <c r="F127" s="10">
        <f>SUMPRODUCT(H$1:AA$1,H127:AA127)/SUM(H127:AA127)</f>
        <v>6.0939478348949105</v>
      </c>
      <c r="G127" s="15">
        <f>SUM(H127:AA127)</f>
        <v>3949</v>
      </c>
      <c r="L127">
        <v>497</v>
      </c>
      <c r="M127">
        <v>2607</v>
      </c>
      <c r="N127">
        <v>822</v>
      </c>
      <c r="O127">
        <v>23</v>
      </c>
      <c r="P127" t="s">
        <v>27</v>
      </c>
      <c r="Q127" t="s">
        <v>27</v>
      </c>
    </row>
    <row r="128" spans="1:28">
      <c r="A128" s="3">
        <f>A124</f>
        <v>5</v>
      </c>
      <c r="C128" s="23" t="s">
        <v>44</v>
      </c>
      <c r="D128" s="23"/>
      <c r="E128" s="23"/>
      <c r="F128" s="22"/>
      <c r="G128" s="22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2"/>
      <c r="AB128" s="3"/>
    </row>
    <row r="129" spans="1:28">
      <c r="A129" s="3" t="s">
        <v>3</v>
      </c>
      <c r="B129" s="9">
        <f>CEILING($A$1*A128/$B$1,1)</f>
        <v>4</v>
      </c>
      <c r="D129" s="33" t="s">
        <v>4</v>
      </c>
      <c r="E129" s="3" t="s">
        <v>5</v>
      </c>
      <c r="F129" s="6" t="s">
        <v>6</v>
      </c>
      <c r="G129" s="13"/>
      <c r="H129" s="3" t="str">
        <f t="shared" ref="H129:AA129" si="29">IF(H130&lt;&gt;0,H$1,"")</f>
        <v/>
      </c>
      <c r="I129" s="3" t="str">
        <f t="shared" si="29"/>
        <v/>
      </c>
      <c r="J129" s="3" t="str">
        <f t="shared" si="29"/>
        <v/>
      </c>
      <c r="K129" s="3" t="str">
        <f t="shared" si="29"/>
        <v/>
      </c>
      <c r="L129" s="3">
        <f t="shared" si="29"/>
        <v>5</v>
      </c>
      <c r="M129" s="3">
        <f t="shared" si="29"/>
        <v>6</v>
      </c>
      <c r="N129" s="3">
        <f t="shared" si="29"/>
        <v>7</v>
      </c>
      <c r="O129" s="3">
        <f t="shared" si="29"/>
        <v>8</v>
      </c>
      <c r="P129" s="3">
        <f t="shared" si="29"/>
        <v>9</v>
      </c>
      <c r="Q129" s="3">
        <f t="shared" si="29"/>
        <v>10</v>
      </c>
      <c r="R129" s="3" t="str">
        <f t="shared" si="29"/>
        <v/>
      </c>
      <c r="S129" s="3" t="str">
        <f t="shared" si="29"/>
        <v/>
      </c>
      <c r="T129" s="3" t="str">
        <f t="shared" si="29"/>
        <v/>
      </c>
      <c r="U129" s="3" t="str">
        <f t="shared" si="29"/>
        <v/>
      </c>
      <c r="V129" s="3" t="str">
        <f t="shared" si="29"/>
        <v/>
      </c>
      <c r="W129" s="3" t="str">
        <f t="shared" si="29"/>
        <v/>
      </c>
      <c r="X129" s="3" t="str">
        <f t="shared" si="29"/>
        <v/>
      </c>
      <c r="Y129" s="3" t="str">
        <f t="shared" si="29"/>
        <v/>
      </c>
      <c r="Z129" s="3" t="str">
        <f t="shared" si="29"/>
        <v/>
      </c>
      <c r="AA129" s="6" t="str">
        <f t="shared" si="29"/>
        <v/>
      </c>
    </row>
    <row r="130" spans="1:28">
      <c r="A130" s="3" t="s">
        <v>7</v>
      </c>
      <c r="B130" s="6" t="s">
        <v>26</v>
      </c>
      <c r="C130" t="s">
        <v>8</v>
      </c>
      <c r="D130" s="34">
        <v>269</v>
      </c>
      <c r="E130" s="36">
        <f>1-G131/G130</f>
        <v>4.0322580645161255E-3</v>
      </c>
      <c r="F130" s="10">
        <f>SUMPRODUCT(H$1:AA$1,H130:AA130)/SUM(H130:AA130)</f>
        <v>7.1118279569892477</v>
      </c>
      <c r="G130" s="15">
        <f>SUM(H130:AA130)</f>
        <v>3720</v>
      </c>
      <c r="L130">
        <v>590</v>
      </c>
      <c r="M130">
        <v>1436</v>
      </c>
      <c r="N130">
        <v>665</v>
      </c>
      <c r="O130">
        <v>19</v>
      </c>
      <c r="P130">
        <v>17</v>
      </c>
      <c r="Q130">
        <v>993</v>
      </c>
    </row>
    <row r="131" spans="1:28">
      <c r="A131" s="3" t="s">
        <v>9</v>
      </c>
      <c r="B131" s="6" t="s">
        <v>25</v>
      </c>
      <c r="C131" t="s">
        <v>10</v>
      </c>
      <c r="D131" s="34"/>
      <c r="E131" s="36"/>
      <c r="F131" s="10">
        <f>SUMPRODUCT(H$1:AA$1,H131:AA131)/SUM(H131:AA131)</f>
        <v>6.3020242914979754</v>
      </c>
      <c r="G131" s="15">
        <f>SUM(H131:AA131)</f>
        <v>3705</v>
      </c>
      <c r="L131">
        <v>590</v>
      </c>
      <c r="M131">
        <v>1436</v>
      </c>
      <c r="N131">
        <v>1659</v>
      </c>
      <c r="O131">
        <v>10</v>
      </c>
      <c r="P131">
        <v>10</v>
      </c>
      <c r="Q131" t="s">
        <v>27</v>
      </c>
    </row>
    <row r="133" spans="1:28" s="26" customFormat="1">
      <c r="B133" s="27"/>
      <c r="C133" s="30" t="str">
        <f>CONCATENATE($C$1,"n6")</f>
        <v>g4d5n6</v>
      </c>
      <c r="D133" s="29"/>
      <c r="E133" s="29"/>
      <c r="F133" s="28"/>
      <c r="G133" s="28"/>
      <c r="AA133" s="27"/>
    </row>
    <row r="134" spans="1:28">
      <c r="A134" s="3">
        <v>6</v>
      </c>
      <c r="C134" s="23" t="s">
        <v>49</v>
      </c>
      <c r="D134" s="25"/>
      <c r="E134" s="25"/>
      <c r="F134" s="24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2"/>
      <c r="AB134" s="3"/>
    </row>
    <row r="135" spans="1:28">
      <c r="A135" s="3" t="s">
        <v>3</v>
      </c>
      <c r="B135" s="9">
        <f>CEILING($A$1*A134/$B$1,1)</f>
        <v>5</v>
      </c>
      <c r="D135" s="33" t="s">
        <v>4</v>
      </c>
      <c r="E135" s="3" t="s">
        <v>5</v>
      </c>
      <c r="F135" s="6" t="s">
        <v>6</v>
      </c>
      <c r="G135" s="13"/>
      <c r="H135" s="3" t="str">
        <f t="shared" ref="H135:AA135" si="30">IF(H136&lt;&gt;0,H$1,"")</f>
        <v/>
      </c>
      <c r="I135" s="3" t="str">
        <f t="shared" si="30"/>
        <v/>
      </c>
      <c r="J135" s="3" t="str">
        <f t="shared" si="30"/>
        <v/>
      </c>
      <c r="K135" s="3" t="str">
        <f t="shared" si="30"/>
        <v/>
      </c>
      <c r="L135" s="3" t="str">
        <f t="shared" si="30"/>
        <v/>
      </c>
      <c r="M135" s="3">
        <f t="shared" si="30"/>
        <v>6</v>
      </c>
      <c r="N135" s="3">
        <f t="shared" si="30"/>
        <v>7</v>
      </c>
      <c r="O135" s="3">
        <f t="shared" si="30"/>
        <v>8</v>
      </c>
      <c r="P135" s="3">
        <f t="shared" si="30"/>
        <v>9</v>
      </c>
      <c r="Q135" s="3" t="str">
        <f t="shared" si="30"/>
        <v/>
      </c>
      <c r="R135" s="3" t="str">
        <f t="shared" si="30"/>
        <v/>
      </c>
      <c r="S135" s="3">
        <f t="shared" si="30"/>
        <v>12</v>
      </c>
      <c r="T135" s="3" t="str">
        <f t="shared" si="30"/>
        <v/>
      </c>
      <c r="U135" s="3" t="str">
        <f t="shared" si="30"/>
        <v/>
      </c>
      <c r="V135" s="3" t="str">
        <f t="shared" si="30"/>
        <v/>
      </c>
      <c r="W135" s="3" t="str">
        <f t="shared" si="30"/>
        <v/>
      </c>
      <c r="X135" s="3" t="str">
        <f t="shared" si="30"/>
        <v/>
      </c>
      <c r="Y135" s="3" t="str">
        <f t="shared" si="30"/>
        <v/>
      </c>
      <c r="Z135" s="3" t="str">
        <f t="shared" si="30"/>
        <v/>
      </c>
      <c r="AA135" s="6" t="str">
        <f t="shared" si="30"/>
        <v/>
      </c>
    </row>
    <row r="136" spans="1:28">
      <c r="A136" s="3" t="s">
        <v>7</v>
      </c>
      <c r="B136" s="6" t="s">
        <v>26</v>
      </c>
      <c r="C136" t="s">
        <v>8</v>
      </c>
      <c r="D136" s="34">
        <v>260</v>
      </c>
      <c r="E136" s="36">
        <f>1-G137/G136</f>
        <v>1.2778144965851501E-2</v>
      </c>
      <c r="F136" s="10">
        <f>SUMPRODUCT(H$1:AA$1,H136:AA136)/SUM(H136:AA136)</f>
        <v>7.3220973782771539</v>
      </c>
      <c r="G136" s="15">
        <f>SUM(H136:AA136)</f>
        <v>4539</v>
      </c>
      <c r="M136">
        <v>352</v>
      </c>
      <c r="N136">
        <v>2625</v>
      </c>
      <c r="O136">
        <v>1484</v>
      </c>
      <c r="P136">
        <v>20</v>
      </c>
      <c r="S136">
        <v>58</v>
      </c>
    </row>
    <row r="137" spans="1:28">
      <c r="A137" s="3" t="s">
        <v>9</v>
      </c>
      <c r="B137" s="6" t="s">
        <v>25</v>
      </c>
      <c r="C137" t="s">
        <v>10</v>
      </c>
      <c r="D137" s="34"/>
      <c r="E137" s="36"/>
      <c r="F137" s="10">
        <f>SUMPRODUCT(H$1:AA$1,H137:AA137)/SUM(H137:AA137)</f>
        <v>7.2615487614371794</v>
      </c>
      <c r="G137" s="15">
        <f>SUM(H137:AA137)</f>
        <v>4481</v>
      </c>
      <c r="M137">
        <v>352</v>
      </c>
      <c r="N137">
        <v>2625</v>
      </c>
      <c r="O137">
        <v>1484</v>
      </c>
      <c r="P137">
        <v>20</v>
      </c>
      <c r="Q137" t="s">
        <v>27</v>
      </c>
      <c r="R137" t="s">
        <v>27</v>
      </c>
      <c r="S137" t="s">
        <v>27</v>
      </c>
    </row>
    <row r="138" spans="1:28">
      <c r="A138" s="3">
        <f>A134</f>
        <v>6</v>
      </c>
      <c r="C138" s="23" t="s">
        <v>48</v>
      </c>
      <c r="D138" s="23"/>
      <c r="E138" s="23"/>
      <c r="F138" s="22"/>
      <c r="G138" s="22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2"/>
      <c r="AB138" s="3"/>
    </row>
    <row r="139" spans="1:28">
      <c r="A139" s="3" t="s">
        <v>3</v>
      </c>
      <c r="B139" s="9">
        <f>CEILING($A$1*A138/$B$1,1)</f>
        <v>5</v>
      </c>
      <c r="D139" s="33" t="s">
        <v>4</v>
      </c>
      <c r="E139" s="3" t="s">
        <v>5</v>
      </c>
      <c r="F139" s="6" t="s">
        <v>6</v>
      </c>
      <c r="G139" s="13"/>
      <c r="H139" s="3" t="str">
        <f t="shared" ref="H139:AA139" si="31">IF(H140&lt;&gt;0,H$1,"")</f>
        <v/>
      </c>
      <c r="I139" s="3" t="str">
        <f t="shared" si="31"/>
        <v/>
      </c>
      <c r="J139" s="3" t="str">
        <f t="shared" si="31"/>
        <v/>
      </c>
      <c r="K139" s="3" t="str">
        <f t="shared" si="31"/>
        <v/>
      </c>
      <c r="L139" s="3" t="str">
        <f t="shared" si="31"/>
        <v/>
      </c>
      <c r="M139" s="3">
        <f t="shared" si="31"/>
        <v>6</v>
      </c>
      <c r="N139" s="3">
        <f t="shared" si="31"/>
        <v>7</v>
      </c>
      <c r="O139" s="3">
        <f t="shared" si="31"/>
        <v>8</v>
      </c>
      <c r="P139" s="3">
        <f t="shared" si="31"/>
        <v>9</v>
      </c>
      <c r="Q139" s="3">
        <f t="shared" si="31"/>
        <v>10</v>
      </c>
      <c r="R139" s="3">
        <f t="shared" si="31"/>
        <v>11</v>
      </c>
      <c r="S139" s="3">
        <f t="shared" si="31"/>
        <v>12</v>
      </c>
      <c r="T139" s="3" t="str">
        <f t="shared" si="31"/>
        <v/>
      </c>
      <c r="U139" s="3" t="str">
        <f t="shared" si="31"/>
        <v/>
      </c>
      <c r="V139" s="3" t="str">
        <f t="shared" si="31"/>
        <v/>
      </c>
      <c r="W139" s="3" t="str">
        <f t="shared" si="31"/>
        <v/>
      </c>
      <c r="X139" s="3" t="str">
        <f t="shared" si="31"/>
        <v/>
      </c>
      <c r="Y139" s="3" t="str">
        <f t="shared" si="31"/>
        <v/>
      </c>
      <c r="Z139" s="3" t="str">
        <f t="shared" si="31"/>
        <v/>
      </c>
      <c r="AA139" s="6" t="str">
        <f t="shared" si="31"/>
        <v/>
      </c>
      <c r="AB139" s="3"/>
    </row>
    <row r="140" spans="1:28">
      <c r="A140" s="3" t="s">
        <v>7</v>
      </c>
      <c r="B140" s="6" t="s">
        <v>26</v>
      </c>
      <c r="C140" t="s">
        <v>8</v>
      </c>
      <c r="D140" s="34">
        <v>260</v>
      </c>
      <c r="E140" s="36">
        <f>1-G141/G140</f>
        <v>5.3316272126252562E-3</v>
      </c>
      <c r="F140" s="10">
        <f>SUMPRODUCT(H$1:AA$1,H140:AA140)/SUM(H140:AA140)</f>
        <v>7.2405630198336528</v>
      </c>
      <c r="G140" s="15">
        <f>SUM(H140:AA140)</f>
        <v>4689</v>
      </c>
      <c r="M140">
        <v>389</v>
      </c>
      <c r="N140">
        <v>2883</v>
      </c>
      <c r="O140">
        <v>1383</v>
      </c>
      <c r="P140">
        <v>12</v>
      </c>
      <c r="Q140" t="s">
        <v>27</v>
      </c>
      <c r="R140" t="s">
        <v>27</v>
      </c>
      <c r="S140">
        <v>22</v>
      </c>
    </row>
    <row r="141" spans="1:28">
      <c r="A141" s="3" t="s">
        <v>9</v>
      </c>
      <c r="B141" s="6" t="s">
        <v>25</v>
      </c>
      <c r="C141" t="s">
        <v>10</v>
      </c>
      <c r="D141" s="34"/>
      <c r="E141" s="36"/>
      <c r="F141" s="10">
        <f>SUMPRODUCT(H$1:AA$1,H141:AA141)/SUM(H141:AA141)</f>
        <v>7.216981132075472</v>
      </c>
      <c r="G141" s="15">
        <f>SUM(H141:AA141)</f>
        <v>4664</v>
      </c>
      <c r="M141">
        <v>389</v>
      </c>
      <c r="N141">
        <v>2883</v>
      </c>
      <c r="O141">
        <v>1383</v>
      </c>
      <c r="P141">
        <v>9</v>
      </c>
      <c r="Q141" t="s">
        <v>27</v>
      </c>
      <c r="R141" t="s">
        <v>27</v>
      </c>
      <c r="S141" t="s">
        <v>27</v>
      </c>
    </row>
    <row r="142" spans="1:28">
      <c r="A142" s="3">
        <f>A138</f>
        <v>6</v>
      </c>
      <c r="C142" s="23" t="s">
        <v>47</v>
      </c>
      <c r="D142" s="23"/>
      <c r="E142" s="23"/>
      <c r="F142" s="22"/>
      <c r="G142" s="22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2"/>
      <c r="AB142" s="3"/>
    </row>
    <row r="143" spans="1:28">
      <c r="A143" s="3" t="s">
        <v>3</v>
      </c>
      <c r="B143" s="9">
        <f>CEILING($A$1*A142/$B$1,1)</f>
        <v>5</v>
      </c>
      <c r="D143" s="33" t="s">
        <v>4</v>
      </c>
      <c r="E143" s="3" t="s">
        <v>5</v>
      </c>
      <c r="F143" s="6" t="s">
        <v>6</v>
      </c>
      <c r="G143" s="13"/>
      <c r="H143" s="3" t="str">
        <f t="shared" ref="H143:AA143" si="32">IF(H144&lt;&gt;0,H$1,"")</f>
        <v/>
      </c>
      <c r="I143" s="3" t="str">
        <f t="shared" si="32"/>
        <v/>
      </c>
      <c r="J143" s="3" t="str">
        <f t="shared" si="32"/>
        <v/>
      </c>
      <c r="K143" s="3" t="str">
        <f t="shared" si="32"/>
        <v/>
      </c>
      <c r="L143" s="3">
        <f t="shared" si="32"/>
        <v>5</v>
      </c>
      <c r="M143" s="3">
        <f t="shared" si="32"/>
        <v>6</v>
      </c>
      <c r="N143" s="3">
        <f t="shared" si="32"/>
        <v>7</v>
      </c>
      <c r="O143" s="3">
        <f t="shared" si="32"/>
        <v>8</v>
      </c>
      <c r="P143" s="3">
        <f t="shared" si="32"/>
        <v>9</v>
      </c>
      <c r="Q143" s="3" t="str">
        <f t="shared" si="32"/>
        <v/>
      </c>
      <c r="R143" s="3" t="str">
        <f t="shared" si="32"/>
        <v/>
      </c>
      <c r="S143" s="3" t="str">
        <f t="shared" si="32"/>
        <v/>
      </c>
      <c r="T143" s="3" t="str">
        <f t="shared" si="32"/>
        <v/>
      </c>
      <c r="U143" s="3" t="str">
        <f t="shared" si="32"/>
        <v/>
      </c>
      <c r="V143" s="3" t="str">
        <f t="shared" si="32"/>
        <v/>
      </c>
      <c r="W143" s="3" t="str">
        <f t="shared" si="32"/>
        <v/>
      </c>
      <c r="X143" s="3" t="str">
        <f t="shared" si="32"/>
        <v/>
      </c>
      <c r="Y143" s="3" t="str">
        <f t="shared" si="32"/>
        <v/>
      </c>
      <c r="Z143" s="3" t="str">
        <f t="shared" si="32"/>
        <v/>
      </c>
      <c r="AA143" s="6" t="str">
        <f t="shared" si="32"/>
        <v/>
      </c>
    </row>
    <row r="144" spans="1:28">
      <c r="A144" s="3" t="s">
        <v>7</v>
      </c>
      <c r="B144" s="6" t="s">
        <v>26</v>
      </c>
      <c r="C144" t="s">
        <v>8</v>
      </c>
      <c r="D144" s="34">
        <v>260</v>
      </c>
      <c r="E144" s="36">
        <f>1-G145/G144</f>
        <v>0</v>
      </c>
      <c r="F144" s="10">
        <f>SUMPRODUCT(H$1:AA$1,H144:AA144)/SUM(H144:AA144)</f>
        <v>7.0828762949421087</v>
      </c>
      <c r="G144" s="15">
        <f>SUM(H144:AA144)</f>
        <v>4923</v>
      </c>
      <c r="L144">
        <v>2</v>
      </c>
      <c r="M144">
        <v>561</v>
      </c>
      <c r="N144">
        <v>3393</v>
      </c>
      <c r="O144">
        <v>961</v>
      </c>
      <c r="P144">
        <v>6</v>
      </c>
    </row>
    <row r="145" spans="1:28">
      <c r="A145" s="3" t="s">
        <v>9</v>
      </c>
      <c r="B145" s="6" t="s">
        <v>25</v>
      </c>
      <c r="C145" t="s">
        <v>10</v>
      </c>
      <c r="D145" s="34"/>
      <c r="E145" s="36"/>
      <c r="F145" s="10">
        <f>SUMPRODUCT(H$1:AA$1,H145:AA145)/SUM(H145:AA145)</f>
        <v>7.0828762949421087</v>
      </c>
      <c r="G145" s="15">
        <f>SUM(H145:AA145)</f>
        <v>4923</v>
      </c>
      <c r="L145">
        <v>2</v>
      </c>
      <c r="M145">
        <v>561</v>
      </c>
      <c r="N145">
        <v>3393</v>
      </c>
      <c r="O145">
        <v>961</v>
      </c>
      <c r="P145">
        <v>6</v>
      </c>
    </row>
    <row r="146" spans="1:28">
      <c r="A146" s="3">
        <f>A142</f>
        <v>6</v>
      </c>
      <c r="C146" s="23" t="s">
        <v>46</v>
      </c>
      <c r="D146" s="23"/>
      <c r="E146" s="23"/>
      <c r="F146" s="22"/>
      <c r="G146" s="22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2"/>
      <c r="AB146" s="3"/>
    </row>
    <row r="147" spans="1:28">
      <c r="A147" s="3" t="s">
        <v>3</v>
      </c>
      <c r="B147" s="9">
        <f>CEILING($A$1*A146/$B$1,1)</f>
        <v>5</v>
      </c>
      <c r="D147" s="33" t="s">
        <v>4</v>
      </c>
      <c r="E147" s="3" t="s">
        <v>5</v>
      </c>
      <c r="F147" s="6" t="s">
        <v>6</v>
      </c>
      <c r="G147" s="13"/>
      <c r="H147" s="3" t="str">
        <f t="shared" ref="H147:AA147" si="33">IF(H148&lt;&gt;0,H$1,"")</f>
        <v/>
      </c>
      <c r="I147" s="3" t="str">
        <f t="shared" si="33"/>
        <v/>
      </c>
      <c r="J147" s="3" t="str">
        <f t="shared" si="33"/>
        <v/>
      </c>
      <c r="K147" s="3" t="str">
        <f t="shared" si="33"/>
        <v/>
      </c>
      <c r="L147" s="3">
        <f t="shared" si="33"/>
        <v>5</v>
      </c>
      <c r="M147" s="3">
        <f t="shared" si="33"/>
        <v>6</v>
      </c>
      <c r="N147" s="3">
        <f t="shared" si="33"/>
        <v>7</v>
      </c>
      <c r="O147" s="3">
        <f t="shared" si="33"/>
        <v>8</v>
      </c>
      <c r="P147" s="3">
        <f t="shared" si="33"/>
        <v>9</v>
      </c>
      <c r="Q147" s="3" t="str">
        <f t="shared" si="33"/>
        <v/>
      </c>
      <c r="R147" s="3" t="str">
        <f t="shared" si="33"/>
        <v/>
      </c>
      <c r="S147" s="3" t="str">
        <f t="shared" si="33"/>
        <v/>
      </c>
      <c r="T147" s="3" t="str">
        <f t="shared" si="33"/>
        <v/>
      </c>
      <c r="U147" s="3" t="str">
        <f t="shared" si="33"/>
        <v/>
      </c>
      <c r="V147" s="3" t="str">
        <f t="shared" si="33"/>
        <v/>
      </c>
      <c r="W147" s="3" t="str">
        <f t="shared" si="33"/>
        <v/>
      </c>
      <c r="X147" s="3" t="str">
        <f t="shared" si="33"/>
        <v/>
      </c>
      <c r="Y147" s="3" t="str">
        <f t="shared" si="33"/>
        <v/>
      </c>
      <c r="Z147" s="3" t="str">
        <f t="shared" si="33"/>
        <v/>
      </c>
      <c r="AA147" s="6" t="str">
        <f t="shared" si="33"/>
        <v/>
      </c>
    </row>
    <row r="148" spans="1:28">
      <c r="A148" s="3" t="s">
        <v>7</v>
      </c>
      <c r="B148" s="6" t="s">
        <v>26</v>
      </c>
      <c r="C148" t="s">
        <v>8</v>
      </c>
      <c r="D148" s="34">
        <v>260</v>
      </c>
      <c r="E148" s="36">
        <f>1-G149/G148</f>
        <v>0</v>
      </c>
      <c r="F148" s="10">
        <f>SUMPRODUCT(H$1:AA$1,H148:AA148)/SUM(H148:AA148)</f>
        <v>7.0383900928792569</v>
      </c>
      <c r="G148" s="15">
        <f>SUM(H148:AA148)</f>
        <v>4845</v>
      </c>
      <c r="L148">
        <v>3</v>
      </c>
      <c r="M148">
        <v>665</v>
      </c>
      <c r="N148">
        <v>3324</v>
      </c>
      <c r="O148">
        <v>849</v>
      </c>
      <c r="P148">
        <v>4</v>
      </c>
    </row>
    <row r="149" spans="1:28">
      <c r="A149" s="3" t="s">
        <v>9</v>
      </c>
      <c r="B149" s="6" t="s">
        <v>25</v>
      </c>
      <c r="C149" t="s">
        <v>10</v>
      </c>
      <c r="D149" s="34"/>
      <c r="E149" s="36"/>
      <c r="F149" s="10">
        <f>SUMPRODUCT(H$1:AA$1,H149:AA149)/SUM(H149:AA149)</f>
        <v>7.0383900928792569</v>
      </c>
      <c r="G149" s="15">
        <f>SUM(H149:AA149)</f>
        <v>4845</v>
      </c>
      <c r="L149">
        <v>3</v>
      </c>
      <c r="M149">
        <v>665</v>
      </c>
      <c r="N149">
        <v>3324</v>
      </c>
      <c r="O149">
        <v>849</v>
      </c>
      <c r="P149">
        <v>4</v>
      </c>
    </row>
    <row r="150" spans="1:28">
      <c r="A150" s="3">
        <f>A146</f>
        <v>6</v>
      </c>
      <c r="C150" s="23" t="s">
        <v>45</v>
      </c>
      <c r="D150" s="23"/>
      <c r="E150" s="23"/>
      <c r="F150" s="22"/>
      <c r="G150" s="22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2"/>
      <c r="AB150" s="3"/>
    </row>
    <row r="151" spans="1:28">
      <c r="A151" s="3" t="s">
        <v>3</v>
      </c>
      <c r="B151" s="9">
        <f>CEILING($A$1*A150/$B$1,1)</f>
        <v>5</v>
      </c>
      <c r="D151" s="33" t="s">
        <v>4</v>
      </c>
      <c r="E151" s="3" t="s">
        <v>5</v>
      </c>
      <c r="F151" s="6" t="s">
        <v>6</v>
      </c>
      <c r="G151" s="13"/>
      <c r="H151" s="3" t="str">
        <f t="shared" ref="H151:AA151" si="34">IF(H152&lt;&gt;0,H$1,"")</f>
        <v/>
      </c>
      <c r="I151" s="3" t="str">
        <f t="shared" si="34"/>
        <v/>
      </c>
      <c r="J151" s="3" t="str">
        <f t="shared" si="34"/>
        <v/>
      </c>
      <c r="K151" s="3" t="str">
        <f t="shared" si="34"/>
        <v/>
      </c>
      <c r="L151" s="3">
        <f t="shared" si="34"/>
        <v>5</v>
      </c>
      <c r="M151" s="3">
        <f t="shared" si="34"/>
        <v>6</v>
      </c>
      <c r="N151" s="3">
        <f t="shared" si="34"/>
        <v>7</v>
      </c>
      <c r="O151" s="3">
        <f t="shared" si="34"/>
        <v>8</v>
      </c>
      <c r="P151" s="3">
        <f t="shared" si="34"/>
        <v>9</v>
      </c>
      <c r="Q151" s="3">
        <f t="shared" si="34"/>
        <v>10</v>
      </c>
      <c r="R151" s="3">
        <f t="shared" si="34"/>
        <v>11</v>
      </c>
      <c r="S151" s="3">
        <f t="shared" si="34"/>
        <v>12</v>
      </c>
      <c r="T151" s="3" t="str">
        <f t="shared" si="34"/>
        <v/>
      </c>
      <c r="U151" s="3" t="str">
        <f t="shared" si="34"/>
        <v/>
      </c>
      <c r="V151" s="3" t="str">
        <f t="shared" si="34"/>
        <v/>
      </c>
      <c r="W151" s="3" t="str">
        <f t="shared" si="34"/>
        <v/>
      </c>
      <c r="X151" s="3" t="str">
        <f t="shared" si="34"/>
        <v/>
      </c>
      <c r="Y151" s="3" t="str">
        <f t="shared" si="34"/>
        <v/>
      </c>
      <c r="Z151" s="3" t="str">
        <f t="shared" si="34"/>
        <v/>
      </c>
      <c r="AA151" s="6" t="str">
        <f t="shared" si="34"/>
        <v/>
      </c>
    </row>
    <row r="152" spans="1:28">
      <c r="A152" s="3" t="s">
        <v>7</v>
      </c>
      <c r="B152" s="6" t="s">
        <v>26</v>
      </c>
      <c r="C152" t="s">
        <v>8</v>
      </c>
      <c r="D152" s="34">
        <v>260</v>
      </c>
      <c r="E152" s="36">
        <f>1-G153/G152</f>
        <v>1.5151515151515138E-2</v>
      </c>
      <c r="F152" s="10">
        <f>SUMPRODUCT(H$1:AA$1,H152:AA152)/SUM(H152:AA152)</f>
        <v>7.3044733044733041</v>
      </c>
      <c r="G152" s="15">
        <f>SUM(H152:AA152)</f>
        <v>4158</v>
      </c>
      <c r="L152">
        <v>1</v>
      </c>
      <c r="M152">
        <v>438</v>
      </c>
      <c r="N152">
        <v>2273</v>
      </c>
      <c r="O152">
        <v>1357</v>
      </c>
      <c r="P152">
        <v>25</v>
      </c>
      <c r="Q152">
        <v>9</v>
      </c>
      <c r="R152">
        <v>3</v>
      </c>
      <c r="S152">
        <v>52</v>
      </c>
    </row>
    <row r="153" spans="1:28">
      <c r="A153" s="3" t="s">
        <v>9</v>
      </c>
      <c r="B153" s="6" t="s">
        <v>25</v>
      </c>
      <c r="C153" t="s">
        <v>10</v>
      </c>
      <c r="D153" s="34"/>
      <c r="E153" s="36"/>
      <c r="F153" s="10">
        <f>SUMPRODUCT(H$1:AA$1,H153:AA153)/SUM(H153:AA153)</f>
        <v>7.2378510378510379</v>
      </c>
      <c r="G153" s="15">
        <f>SUM(H153:AA153)</f>
        <v>4095</v>
      </c>
      <c r="L153">
        <v>1</v>
      </c>
      <c r="M153">
        <v>438</v>
      </c>
      <c r="N153">
        <v>2273</v>
      </c>
      <c r="O153">
        <v>1357</v>
      </c>
      <c r="P153">
        <v>21</v>
      </c>
      <c r="Q153">
        <v>5</v>
      </c>
      <c r="R153" t="s">
        <v>27</v>
      </c>
      <c r="S153" t="s">
        <v>27</v>
      </c>
    </row>
    <row r="154" spans="1:28">
      <c r="A154" s="3">
        <f>A150</f>
        <v>6</v>
      </c>
      <c r="C154" s="23" t="s">
        <v>44</v>
      </c>
      <c r="D154" s="23"/>
      <c r="E154" s="23"/>
      <c r="F154" s="22"/>
      <c r="G154" s="22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2"/>
      <c r="AB154" s="3"/>
    </row>
    <row r="155" spans="1:28">
      <c r="A155" s="3" t="s">
        <v>3</v>
      </c>
      <c r="B155" s="9">
        <f>CEILING($A$1*A154/$B$1,1)</f>
        <v>5</v>
      </c>
      <c r="D155" s="33" t="s">
        <v>4</v>
      </c>
      <c r="E155" s="3" t="s">
        <v>5</v>
      </c>
      <c r="F155" s="6" t="s">
        <v>6</v>
      </c>
      <c r="G155" s="13"/>
      <c r="H155" s="3" t="str">
        <f t="shared" ref="H155:AA155" si="35">IF(H156&lt;&gt;0,H$1,"")</f>
        <v/>
      </c>
      <c r="I155" s="3" t="str">
        <f t="shared" si="35"/>
        <v/>
      </c>
      <c r="J155" s="3" t="str">
        <f t="shared" si="35"/>
        <v/>
      </c>
      <c r="K155" s="3" t="str">
        <f t="shared" si="35"/>
        <v/>
      </c>
      <c r="L155" s="3" t="str">
        <f t="shared" si="35"/>
        <v/>
      </c>
      <c r="M155" s="3">
        <f t="shared" si="35"/>
        <v>6</v>
      </c>
      <c r="N155" s="3">
        <f t="shared" si="35"/>
        <v>7</v>
      </c>
      <c r="O155" s="3">
        <f t="shared" si="35"/>
        <v>8</v>
      </c>
      <c r="P155" s="3">
        <f t="shared" si="35"/>
        <v>9</v>
      </c>
      <c r="Q155" s="3">
        <f t="shared" si="35"/>
        <v>10</v>
      </c>
      <c r="R155" s="3">
        <f t="shared" si="35"/>
        <v>11</v>
      </c>
      <c r="S155" s="3">
        <f t="shared" si="35"/>
        <v>12</v>
      </c>
      <c r="T155" s="3" t="str">
        <f t="shared" si="35"/>
        <v/>
      </c>
      <c r="U155" s="3" t="str">
        <f t="shared" si="35"/>
        <v/>
      </c>
      <c r="V155" s="3" t="str">
        <f t="shared" si="35"/>
        <v/>
      </c>
      <c r="W155" s="3" t="str">
        <f t="shared" si="35"/>
        <v/>
      </c>
      <c r="X155" s="3" t="str">
        <f t="shared" si="35"/>
        <v/>
      </c>
      <c r="Y155" s="3" t="str">
        <f t="shared" si="35"/>
        <v/>
      </c>
      <c r="Z155" s="3" t="str">
        <f t="shared" si="35"/>
        <v/>
      </c>
      <c r="AA155" s="6" t="str">
        <f t="shared" si="35"/>
        <v/>
      </c>
    </row>
    <row r="156" spans="1:28">
      <c r="A156" s="3" t="s">
        <v>7</v>
      </c>
      <c r="B156" s="6" t="s">
        <v>26</v>
      </c>
      <c r="C156" t="s">
        <v>8</v>
      </c>
      <c r="D156" s="34">
        <v>260</v>
      </c>
      <c r="E156" s="36">
        <f>1-G157/G156</f>
        <v>0.25164614944174057</v>
      </c>
      <c r="F156" s="10">
        <f>SUMPRODUCT(H$1:AA$1,H156:AA156)/SUM(H156:AA156)</f>
        <v>8.339536215287719</v>
      </c>
      <c r="G156" s="15">
        <f>SUM(H156:AA156)</f>
        <v>3493</v>
      </c>
      <c r="M156">
        <v>574</v>
      </c>
      <c r="N156">
        <v>1185</v>
      </c>
      <c r="O156">
        <v>832</v>
      </c>
      <c r="P156">
        <v>18</v>
      </c>
      <c r="Q156">
        <v>12</v>
      </c>
      <c r="R156">
        <v>11</v>
      </c>
      <c r="S156">
        <v>861</v>
      </c>
    </row>
    <row r="157" spans="1:28">
      <c r="A157" s="3" t="s">
        <v>9</v>
      </c>
      <c r="B157" s="6" t="s">
        <v>25</v>
      </c>
      <c r="C157" t="s">
        <v>10</v>
      </c>
      <c r="D157" s="34"/>
      <c r="E157" s="36"/>
      <c r="F157" s="10">
        <f>SUMPRODUCT(H$1:AA$1,H157:AA157)/SUM(H157:AA157)</f>
        <v>7.1224177505738329</v>
      </c>
      <c r="G157" s="15">
        <f>SUM(H157:AA157)</f>
        <v>2614</v>
      </c>
      <c r="M157">
        <v>574</v>
      </c>
      <c r="N157">
        <v>1185</v>
      </c>
      <c r="O157">
        <v>830</v>
      </c>
      <c r="P157">
        <v>16</v>
      </c>
      <c r="Q157">
        <v>4</v>
      </c>
      <c r="R157">
        <v>5</v>
      </c>
      <c r="S157" t="s">
        <v>27</v>
      </c>
    </row>
    <row r="159" spans="1:28" s="26" customFormat="1">
      <c r="B159" s="27"/>
      <c r="C159" s="30" t="str">
        <f>CONCATENATE($C$1,"n7")</f>
        <v>g4d5n7</v>
      </c>
      <c r="D159" s="29"/>
      <c r="E159" s="29"/>
      <c r="F159" s="28"/>
      <c r="G159" s="28"/>
      <c r="AA159" s="27"/>
    </row>
    <row r="160" spans="1:28">
      <c r="A160" s="3">
        <v>7</v>
      </c>
      <c r="C160" s="23" t="s">
        <v>49</v>
      </c>
      <c r="D160" s="25"/>
      <c r="E160" s="25"/>
      <c r="F160" s="24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2"/>
      <c r="AB160" s="3"/>
    </row>
    <row r="161" spans="1:28">
      <c r="A161" s="3" t="s">
        <v>3</v>
      </c>
      <c r="B161" s="9">
        <f>CEILING($A$1*A160/$B$1,1)</f>
        <v>6</v>
      </c>
      <c r="D161" s="33" t="s">
        <v>4</v>
      </c>
      <c r="E161" s="3" t="s">
        <v>5</v>
      </c>
      <c r="F161" s="6" t="s">
        <v>6</v>
      </c>
      <c r="G161" s="13"/>
      <c r="H161" s="3" t="str">
        <f t="shared" ref="H161:AA161" si="36">IF(H162&lt;&gt;0,H$1,"")</f>
        <v/>
      </c>
      <c r="I161" s="3" t="str">
        <f t="shared" si="36"/>
        <v/>
      </c>
      <c r="J161" s="3" t="str">
        <f t="shared" si="36"/>
        <v/>
      </c>
      <c r="K161" s="3" t="str">
        <f t="shared" si="36"/>
        <v/>
      </c>
      <c r="L161" s="3" t="str">
        <f t="shared" si="36"/>
        <v/>
      </c>
      <c r="M161" s="3" t="str">
        <f t="shared" si="36"/>
        <v/>
      </c>
      <c r="N161" s="3">
        <f t="shared" si="36"/>
        <v>7</v>
      </c>
      <c r="O161" s="3">
        <f t="shared" si="36"/>
        <v>8</v>
      </c>
      <c r="P161" s="3">
        <f t="shared" si="36"/>
        <v>9</v>
      </c>
      <c r="Q161" s="3">
        <f t="shared" si="36"/>
        <v>10</v>
      </c>
      <c r="R161" s="3" t="str">
        <f t="shared" si="36"/>
        <v/>
      </c>
      <c r="S161" s="3" t="str">
        <f t="shared" si="36"/>
        <v/>
      </c>
      <c r="T161" s="3" t="str">
        <f t="shared" si="36"/>
        <v/>
      </c>
      <c r="U161" s="3">
        <f t="shared" si="36"/>
        <v>14</v>
      </c>
      <c r="V161" s="3" t="str">
        <f t="shared" si="36"/>
        <v/>
      </c>
      <c r="W161" s="3" t="str">
        <f t="shared" si="36"/>
        <v/>
      </c>
      <c r="X161" s="3" t="str">
        <f t="shared" si="36"/>
        <v/>
      </c>
      <c r="Y161" s="3" t="str">
        <f t="shared" si="36"/>
        <v/>
      </c>
      <c r="Z161" s="3" t="str">
        <f t="shared" si="36"/>
        <v/>
      </c>
      <c r="AA161" s="6" t="str">
        <f t="shared" si="36"/>
        <v/>
      </c>
    </row>
    <row r="162" spans="1:28">
      <c r="A162" s="3" t="s">
        <v>7</v>
      </c>
      <c r="B162" s="6" t="s">
        <v>26</v>
      </c>
      <c r="C162" t="s">
        <v>8</v>
      </c>
      <c r="D162" s="34">
        <v>270</v>
      </c>
      <c r="E162" s="36">
        <f>1-G163/G162</f>
        <v>1.2519561815336422E-2</v>
      </c>
      <c r="F162" s="10">
        <f>SUMPRODUCT(H$1:AA$1,H162:AA162)/SUM(H162:AA162)</f>
        <v>8.4437737536329092</v>
      </c>
      <c r="G162" s="15">
        <f>SUM(H162:AA162)</f>
        <v>4473</v>
      </c>
      <c r="N162">
        <v>262</v>
      </c>
      <c r="O162">
        <v>2202</v>
      </c>
      <c r="P162">
        <v>1895</v>
      </c>
      <c r="Q162">
        <v>83</v>
      </c>
      <c r="U162">
        <v>31</v>
      </c>
    </row>
    <row r="163" spans="1:28">
      <c r="A163" s="3" t="s">
        <v>9</v>
      </c>
      <c r="B163" s="6" t="s">
        <v>25</v>
      </c>
      <c r="C163" t="s">
        <v>10</v>
      </c>
      <c r="D163" s="34"/>
      <c r="E163" s="36"/>
      <c r="F163" s="10">
        <f>SUMPRODUCT(H$1:AA$1,H163:AA163)/SUM(H163:AA163)</f>
        <v>8.3982340955399586</v>
      </c>
      <c r="G163" s="15">
        <f>SUM(H163:AA163)</f>
        <v>4417</v>
      </c>
      <c r="N163">
        <v>262</v>
      </c>
      <c r="O163">
        <v>2202</v>
      </c>
      <c r="P163">
        <v>1885</v>
      </c>
      <c r="Q163">
        <v>68</v>
      </c>
      <c r="R163" t="s">
        <v>27</v>
      </c>
      <c r="S163" t="s">
        <v>27</v>
      </c>
      <c r="T163" t="s">
        <v>27</v>
      </c>
      <c r="U163" t="s">
        <v>27</v>
      </c>
    </row>
    <row r="164" spans="1:28">
      <c r="A164" s="3">
        <f>A160</f>
        <v>7</v>
      </c>
      <c r="C164" s="23" t="s">
        <v>48</v>
      </c>
      <c r="D164" s="23"/>
      <c r="E164" s="23"/>
      <c r="F164" s="22"/>
      <c r="G164" s="22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2"/>
      <c r="AB164" s="3"/>
    </row>
    <row r="165" spans="1:28">
      <c r="A165" s="3" t="s">
        <v>3</v>
      </c>
      <c r="B165" s="9">
        <f>CEILING($A$1*A164/$B$1,1)</f>
        <v>6</v>
      </c>
      <c r="D165" s="33" t="s">
        <v>4</v>
      </c>
      <c r="E165" s="3" t="s">
        <v>5</v>
      </c>
      <c r="F165" s="6" t="s">
        <v>6</v>
      </c>
      <c r="G165" s="13"/>
      <c r="H165" s="3" t="str">
        <f t="shared" ref="H165:AA165" si="37">IF(H166&lt;&gt;0,H$1,"")</f>
        <v/>
      </c>
      <c r="I165" s="3" t="str">
        <f t="shared" si="37"/>
        <v/>
      </c>
      <c r="J165" s="3" t="str">
        <f t="shared" si="37"/>
        <v/>
      </c>
      <c r="K165" s="3" t="str">
        <f t="shared" si="37"/>
        <v/>
      </c>
      <c r="L165" s="3" t="str">
        <f t="shared" si="37"/>
        <v/>
      </c>
      <c r="M165" s="3" t="str">
        <f t="shared" si="37"/>
        <v/>
      </c>
      <c r="N165" s="3">
        <f t="shared" si="37"/>
        <v>7</v>
      </c>
      <c r="O165" s="3">
        <f t="shared" si="37"/>
        <v>8</v>
      </c>
      <c r="P165" s="3">
        <f t="shared" si="37"/>
        <v>9</v>
      </c>
      <c r="Q165" s="3">
        <f t="shared" si="37"/>
        <v>10</v>
      </c>
      <c r="R165" s="3">
        <f t="shared" si="37"/>
        <v>11</v>
      </c>
      <c r="S165" s="3">
        <f t="shared" si="37"/>
        <v>12</v>
      </c>
      <c r="T165" s="3">
        <f t="shared" si="37"/>
        <v>13</v>
      </c>
      <c r="U165" s="3">
        <f t="shared" si="37"/>
        <v>14</v>
      </c>
      <c r="V165" s="3" t="str">
        <f t="shared" si="37"/>
        <v/>
      </c>
      <c r="W165" s="3" t="str">
        <f t="shared" si="37"/>
        <v/>
      </c>
      <c r="X165" s="3" t="str">
        <f t="shared" si="37"/>
        <v/>
      </c>
      <c r="Y165" s="3" t="str">
        <f t="shared" si="37"/>
        <v/>
      </c>
      <c r="Z165" s="3" t="str">
        <f t="shared" si="37"/>
        <v/>
      </c>
      <c r="AA165" s="6" t="str">
        <f t="shared" si="37"/>
        <v/>
      </c>
      <c r="AB165" s="3"/>
    </row>
    <row r="166" spans="1:28">
      <c r="A166" s="3" t="s">
        <v>7</v>
      </c>
      <c r="B166" s="6" t="s">
        <v>26</v>
      </c>
      <c r="C166" t="s">
        <v>8</v>
      </c>
      <c r="D166" s="34">
        <v>270</v>
      </c>
      <c r="E166" s="36">
        <f>1-G167/G166</f>
        <v>2.3630504833512811E-3</v>
      </c>
      <c r="F166" s="10">
        <f>SUMPRODUCT(H$1:AA$1,H166:AA166)/SUM(H166:AA166)</f>
        <v>8.3725026852846405</v>
      </c>
      <c r="G166" s="15">
        <f>SUM(H166:AA166)</f>
        <v>4655</v>
      </c>
      <c r="N166">
        <v>258</v>
      </c>
      <c r="O166">
        <v>2521</v>
      </c>
      <c r="P166">
        <v>1804</v>
      </c>
      <c r="Q166">
        <v>61</v>
      </c>
      <c r="R166" t="s">
        <v>27</v>
      </c>
      <c r="S166" t="s">
        <v>27</v>
      </c>
      <c r="T166" t="s">
        <v>27</v>
      </c>
      <c r="U166">
        <v>11</v>
      </c>
    </row>
    <row r="167" spans="1:28">
      <c r="A167" s="3" t="s">
        <v>9</v>
      </c>
      <c r="B167" s="6" t="s">
        <v>25</v>
      </c>
      <c r="C167" t="s">
        <v>10</v>
      </c>
      <c r="D167" s="34"/>
      <c r="E167" s="36"/>
      <c r="F167" s="10">
        <f>SUMPRODUCT(H$1:AA$1,H167:AA167)/SUM(H167:AA167)</f>
        <v>8.3591731266149871</v>
      </c>
      <c r="G167" s="15">
        <f>SUM(H167:AA167)</f>
        <v>4644</v>
      </c>
      <c r="N167">
        <v>258</v>
      </c>
      <c r="O167">
        <v>2521</v>
      </c>
      <c r="P167">
        <v>1804</v>
      </c>
      <c r="Q167">
        <v>61</v>
      </c>
      <c r="R167" t="s">
        <v>27</v>
      </c>
      <c r="S167" t="s">
        <v>27</v>
      </c>
      <c r="T167" t="s">
        <v>27</v>
      </c>
      <c r="U167" t="s">
        <v>27</v>
      </c>
    </row>
    <row r="168" spans="1:28">
      <c r="A168" s="3">
        <f>A164</f>
        <v>7</v>
      </c>
      <c r="C168" s="23" t="s">
        <v>47</v>
      </c>
      <c r="D168" s="23"/>
      <c r="E168" s="23"/>
      <c r="F168" s="22"/>
      <c r="G168" s="22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2"/>
      <c r="AB168" s="3"/>
    </row>
    <row r="169" spans="1:28">
      <c r="A169" s="3" t="s">
        <v>3</v>
      </c>
      <c r="B169" s="9">
        <f>CEILING($A$1*A168/$B$1,1)</f>
        <v>6</v>
      </c>
      <c r="D169" s="33" t="s">
        <v>4</v>
      </c>
      <c r="E169" s="3" t="s">
        <v>5</v>
      </c>
      <c r="F169" s="6" t="s">
        <v>6</v>
      </c>
      <c r="G169" s="13"/>
      <c r="H169" s="3" t="str">
        <f t="shared" ref="H169:AA169" si="38">IF(H170&lt;&gt;0,H$1,"")</f>
        <v/>
      </c>
      <c r="I169" s="3" t="str">
        <f t="shared" si="38"/>
        <v/>
      </c>
      <c r="J169" s="3" t="str">
        <f t="shared" si="38"/>
        <v/>
      </c>
      <c r="K169" s="3" t="str">
        <f t="shared" si="38"/>
        <v/>
      </c>
      <c r="L169" s="3" t="str">
        <f t="shared" si="38"/>
        <v/>
      </c>
      <c r="M169" s="3">
        <f t="shared" si="38"/>
        <v>6</v>
      </c>
      <c r="N169" s="3">
        <f t="shared" si="38"/>
        <v>7</v>
      </c>
      <c r="O169" s="3">
        <f t="shared" si="38"/>
        <v>8</v>
      </c>
      <c r="P169" s="3">
        <f t="shared" si="38"/>
        <v>9</v>
      </c>
      <c r="Q169" s="3">
        <f t="shared" si="38"/>
        <v>10</v>
      </c>
      <c r="R169" s="3">
        <f t="shared" si="38"/>
        <v>11</v>
      </c>
      <c r="S169" s="3">
        <f t="shared" si="38"/>
        <v>12</v>
      </c>
      <c r="T169" s="3">
        <f t="shared" si="38"/>
        <v>13</v>
      </c>
      <c r="U169" s="3">
        <f t="shared" si="38"/>
        <v>14</v>
      </c>
      <c r="V169" s="3" t="str">
        <f t="shared" si="38"/>
        <v/>
      </c>
      <c r="W169" s="3" t="str">
        <f t="shared" si="38"/>
        <v/>
      </c>
      <c r="X169" s="3" t="str">
        <f t="shared" si="38"/>
        <v/>
      </c>
      <c r="Y169" s="3" t="str">
        <f t="shared" si="38"/>
        <v/>
      </c>
      <c r="Z169" s="3" t="str">
        <f t="shared" si="38"/>
        <v/>
      </c>
      <c r="AA169" s="6" t="str">
        <f t="shared" si="38"/>
        <v/>
      </c>
    </row>
    <row r="170" spans="1:28">
      <c r="A170" s="3" t="s">
        <v>7</v>
      </c>
      <c r="B170" s="6" t="s">
        <v>26</v>
      </c>
      <c r="C170" t="s">
        <v>8</v>
      </c>
      <c r="D170" s="34">
        <v>270</v>
      </c>
      <c r="E170" s="36">
        <f>1-G171/G170</f>
        <v>2.0454080589082935E-4</v>
      </c>
      <c r="F170" s="10">
        <f>SUMPRODUCT(H$1:AA$1,H170:AA170)/SUM(H170:AA170)</f>
        <v>8.1677234608304357</v>
      </c>
      <c r="G170" s="15">
        <f>SUM(H170:AA170)</f>
        <v>4889</v>
      </c>
      <c r="M170">
        <v>2</v>
      </c>
      <c r="N170">
        <v>475</v>
      </c>
      <c r="O170">
        <v>3135</v>
      </c>
      <c r="P170">
        <v>1259</v>
      </c>
      <c r="Q170">
        <v>17</v>
      </c>
      <c r="R170" t="s">
        <v>27</v>
      </c>
      <c r="S170" t="s">
        <v>27</v>
      </c>
      <c r="T170" t="s">
        <v>27</v>
      </c>
      <c r="U170">
        <v>1</v>
      </c>
    </row>
    <row r="171" spans="1:28">
      <c r="A171" s="3" t="s">
        <v>9</v>
      </c>
      <c r="B171" s="6" t="s">
        <v>25</v>
      </c>
      <c r="C171" t="s">
        <v>10</v>
      </c>
      <c r="D171" s="34"/>
      <c r="E171" s="36"/>
      <c r="F171" s="10">
        <f>SUMPRODUCT(H$1:AA$1,H171:AA171)/SUM(H171:AA171)</f>
        <v>8.1665302782324058</v>
      </c>
      <c r="G171" s="15">
        <f>SUM(H171:AA171)</f>
        <v>4888</v>
      </c>
      <c r="M171">
        <v>2</v>
      </c>
      <c r="N171">
        <v>475</v>
      </c>
      <c r="O171">
        <v>3135</v>
      </c>
      <c r="P171">
        <v>1259</v>
      </c>
      <c r="Q171">
        <v>17</v>
      </c>
      <c r="R171" t="s">
        <v>27</v>
      </c>
      <c r="S171" t="s">
        <v>27</v>
      </c>
      <c r="T171" t="s">
        <v>27</v>
      </c>
      <c r="U171" t="s">
        <v>27</v>
      </c>
      <c r="V171" t="s">
        <v>27</v>
      </c>
    </row>
    <row r="172" spans="1:28">
      <c r="A172" s="3">
        <f>A168</f>
        <v>7</v>
      </c>
      <c r="C172" s="23" t="s">
        <v>46</v>
      </c>
      <c r="D172" s="23"/>
      <c r="E172" s="23"/>
      <c r="F172" s="22"/>
      <c r="G172" s="22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2"/>
      <c r="AB172" s="3"/>
    </row>
    <row r="173" spans="1:28">
      <c r="A173" s="3" t="s">
        <v>3</v>
      </c>
      <c r="B173" s="9">
        <f>CEILING($A$1*A172/$B$1,1)</f>
        <v>6</v>
      </c>
      <c r="D173" s="33" t="s">
        <v>4</v>
      </c>
      <c r="E173" s="3" t="s">
        <v>5</v>
      </c>
      <c r="F173" s="6" t="s">
        <v>6</v>
      </c>
      <c r="G173" s="13"/>
      <c r="H173" s="3" t="str">
        <f t="shared" ref="H173:AA173" si="39">IF(H174&lt;&gt;0,H$1,"")</f>
        <v/>
      </c>
      <c r="I173" s="3" t="str">
        <f t="shared" si="39"/>
        <v/>
      </c>
      <c r="J173" s="3" t="str">
        <f t="shared" si="39"/>
        <v/>
      </c>
      <c r="K173" s="3" t="str">
        <f t="shared" si="39"/>
        <v/>
      </c>
      <c r="L173" s="3" t="str">
        <f t="shared" si="39"/>
        <v/>
      </c>
      <c r="M173" s="3">
        <f t="shared" si="39"/>
        <v>6</v>
      </c>
      <c r="N173" s="3">
        <f t="shared" si="39"/>
        <v>7</v>
      </c>
      <c r="O173" s="3">
        <f t="shared" si="39"/>
        <v>8</v>
      </c>
      <c r="P173" s="3">
        <f t="shared" si="39"/>
        <v>9</v>
      </c>
      <c r="Q173" s="3">
        <f t="shared" si="39"/>
        <v>10</v>
      </c>
      <c r="R173" s="3" t="str">
        <f t="shared" si="39"/>
        <v/>
      </c>
      <c r="S173" s="3" t="str">
        <f t="shared" si="39"/>
        <v/>
      </c>
      <c r="T173" s="3" t="str">
        <f t="shared" si="39"/>
        <v/>
      </c>
      <c r="U173" s="3" t="str">
        <f t="shared" si="39"/>
        <v/>
      </c>
      <c r="V173" s="3" t="str">
        <f t="shared" si="39"/>
        <v/>
      </c>
      <c r="W173" s="3" t="str">
        <f t="shared" si="39"/>
        <v/>
      </c>
      <c r="X173" s="3" t="str">
        <f t="shared" si="39"/>
        <v/>
      </c>
      <c r="Y173" s="3" t="str">
        <f t="shared" si="39"/>
        <v/>
      </c>
      <c r="Z173" s="3" t="str">
        <f t="shared" si="39"/>
        <v/>
      </c>
      <c r="AA173" s="6" t="str">
        <f t="shared" si="39"/>
        <v/>
      </c>
    </row>
    <row r="174" spans="1:28">
      <c r="A174" s="3" t="s">
        <v>7</v>
      </c>
      <c r="B174" s="6" t="s">
        <v>26</v>
      </c>
      <c r="C174" t="s">
        <v>8</v>
      </c>
      <c r="D174" s="34">
        <v>270</v>
      </c>
      <c r="E174" s="36">
        <f>1-G175/G174</f>
        <v>0</v>
      </c>
      <c r="F174" s="10">
        <f>SUMPRODUCT(H$1:AA$1,H174:AA174)/SUM(H174:AA174)</f>
        <v>8.1157829328914666</v>
      </c>
      <c r="G174" s="15">
        <f>SUM(H174:AA174)</f>
        <v>4828</v>
      </c>
      <c r="M174">
        <v>3</v>
      </c>
      <c r="N174">
        <v>571</v>
      </c>
      <c r="O174">
        <v>3136</v>
      </c>
      <c r="P174">
        <v>1100</v>
      </c>
      <c r="Q174">
        <v>18</v>
      </c>
    </row>
    <row r="175" spans="1:28">
      <c r="A175" s="3" t="s">
        <v>9</v>
      </c>
      <c r="B175" s="6" t="s">
        <v>25</v>
      </c>
      <c r="C175" t="s">
        <v>10</v>
      </c>
      <c r="D175" s="34"/>
      <c r="E175" s="36"/>
      <c r="F175" s="10">
        <f>SUMPRODUCT(H$1:AA$1,H175:AA175)/SUM(H175:AA175)</f>
        <v>8.1157829328914666</v>
      </c>
      <c r="G175" s="15">
        <f>SUM(H175:AA175)</f>
        <v>4828</v>
      </c>
      <c r="M175">
        <v>3</v>
      </c>
      <c r="N175">
        <v>571</v>
      </c>
      <c r="O175">
        <v>3136</v>
      </c>
      <c r="P175">
        <v>1100</v>
      </c>
      <c r="Q175">
        <v>18</v>
      </c>
    </row>
    <row r="176" spans="1:28">
      <c r="A176" s="3">
        <f>A172</f>
        <v>7</v>
      </c>
      <c r="C176" s="23" t="s">
        <v>45</v>
      </c>
      <c r="D176" s="23"/>
      <c r="E176" s="23"/>
      <c r="F176" s="22"/>
      <c r="G176" s="22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2"/>
      <c r="AB176" s="3"/>
    </row>
    <row r="177" spans="1:28">
      <c r="A177" s="3" t="s">
        <v>3</v>
      </c>
      <c r="B177" s="9">
        <f>CEILING($A$1*A176/$B$1,1)</f>
        <v>6</v>
      </c>
      <c r="D177" s="33" t="s">
        <v>4</v>
      </c>
      <c r="E177" s="3" t="s">
        <v>5</v>
      </c>
      <c r="F177" s="6" t="s">
        <v>6</v>
      </c>
      <c r="G177" s="13"/>
      <c r="H177" s="3" t="str">
        <f t="shared" ref="H177:AA177" si="40">IF(H178&lt;&gt;0,H$1,"")</f>
        <v/>
      </c>
      <c r="I177" s="3" t="str">
        <f t="shared" si="40"/>
        <v/>
      </c>
      <c r="J177" s="3" t="str">
        <f t="shared" si="40"/>
        <v/>
      </c>
      <c r="K177" s="3" t="str">
        <f t="shared" si="40"/>
        <v/>
      </c>
      <c r="L177" s="3" t="str">
        <f t="shared" si="40"/>
        <v/>
      </c>
      <c r="M177" s="3">
        <f t="shared" si="40"/>
        <v>6</v>
      </c>
      <c r="N177" s="3">
        <f t="shared" si="40"/>
        <v>7</v>
      </c>
      <c r="O177" s="3">
        <f t="shared" si="40"/>
        <v>8</v>
      </c>
      <c r="P177" s="3">
        <f t="shared" si="40"/>
        <v>9</v>
      </c>
      <c r="Q177" s="3">
        <f t="shared" si="40"/>
        <v>10</v>
      </c>
      <c r="R177" s="3">
        <f t="shared" si="40"/>
        <v>11</v>
      </c>
      <c r="S177" s="3">
        <f t="shared" si="40"/>
        <v>12</v>
      </c>
      <c r="T177" s="3">
        <f t="shared" si="40"/>
        <v>13</v>
      </c>
      <c r="U177" s="3">
        <f t="shared" si="40"/>
        <v>14</v>
      </c>
      <c r="V177" s="3" t="str">
        <f t="shared" si="40"/>
        <v/>
      </c>
      <c r="W177" s="3" t="str">
        <f t="shared" si="40"/>
        <v/>
      </c>
      <c r="X177" s="3" t="str">
        <f t="shared" si="40"/>
        <v/>
      </c>
      <c r="Y177" s="3" t="str">
        <f t="shared" si="40"/>
        <v/>
      </c>
      <c r="Z177" s="3" t="str">
        <f t="shared" si="40"/>
        <v/>
      </c>
      <c r="AA177" s="6" t="str">
        <f t="shared" si="40"/>
        <v/>
      </c>
    </row>
    <row r="178" spans="1:28">
      <c r="A178" s="3" t="s">
        <v>7</v>
      </c>
      <c r="B178" s="6" t="s">
        <v>26</v>
      </c>
      <c r="C178" t="s">
        <v>8</v>
      </c>
      <c r="D178" s="34">
        <v>270</v>
      </c>
      <c r="E178" s="36">
        <f>1-G179/G178</f>
        <v>9.305835010060326E-3</v>
      </c>
      <c r="F178" s="10">
        <f>SUMPRODUCT(H$1:AA$1,H178:AA178)/SUM(H178:AA178)</f>
        <v>8.3933601609657948</v>
      </c>
      <c r="G178" s="15">
        <f>SUM(H178:AA178)</f>
        <v>3976</v>
      </c>
      <c r="M178">
        <v>1</v>
      </c>
      <c r="N178">
        <v>368</v>
      </c>
      <c r="O178">
        <v>1944</v>
      </c>
      <c r="P178">
        <v>1539</v>
      </c>
      <c r="Q178">
        <v>84</v>
      </c>
      <c r="R178">
        <v>3</v>
      </c>
      <c r="S178">
        <v>2</v>
      </c>
      <c r="T178" t="s">
        <v>27</v>
      </c>
      <c r="U178">
        <v>35</v>
      </c>
    </row>
    <row r="179" spans="1:28">
      <c r="A179" s="3" t="s">
        <v>9</v>
      </c>
      <c r="B179" s="6" t="s">
        <v>25</v>
      </c>
      <c r="C179" t="s">
        <v>10</v>
      </c>
      <c r="D179" s="34"/>
      <c r="E179" s="36"/>
      <c r="F179" s="10">
        <f>SUMPRODUCT(H$1:AA$1,H179:AA179)/SUM(H179:AA179)</f>
        <v>8.3422188372683426</v>
      </c>
      <c r="G179" s="15">
        <f>SUM(H179:AA179)</f>
        <v>3939</v>
      </c>
      <c r="M179">
        <v>1</v>
      </c>
      <c r="N179">
        <v>368</v>
      </c>
      <c r="O179">
        <v>1944</v>
      </c>
      <c r="P179">
        <v>1539</v>
      </c>
      <c r="Q179">
        <v>84</v>
      </c>
      <c r="R179">
        <v>1</v>
      </c>
      <c r="S179">
        <v>2</v>
      </c>
      <c r="T179" t="s">
        <v>27</v>
      </c>
      <c r="U179" t="s">
        <v>27</v>
      </c>
    </row>
    <row r="180" spans="1:28">
      <c r="A180" s="3">
        <f>A176</f>
        <v>7</v>
      </c>
      <c r="C180" s="23" t="s">
        <v>44</v>
      </c>
      <c r="D180" s="23"/>
      <c r="E180" s="23"/>
      <c r="F180" s="22"/>
      <c r="G180" s="22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2"/>
      <c r="AB180" s="3"/>
    </row>
    <row r="181" spans="1:28">
      <c r="A181" s="3" t="s">
        <v>3</v>
      </c>
      <c r="B181" s="9">
        <f>CEILING($A$1*A180/$B$1,1)</f>
        <v>6</v>
      </c>
      <c r="D181" s="33" t="s">
        <v>4</v>
      </c>
      <c r="E181" s="3" t="s">
        <v>5</v>
      </c>
      <c r="F181" s="6" t="s">
        <v>6</v>
      </c>
      <c r="G181" s="13"/>
      <c r="H181" s="3" t="str">
        <f t="shared" ref="H181:AA181" si="41">IF(H182&lt;&gt;0,H$1,"")</f>
        <v/>
      </c>
      <c r="I181" s="3" t="str">
        <f t="shared" si="41"/>
        <v/>
      </c>
      <c r="J181" s="3" t="str">
        <f t="shared" si="41"/>
        <v/>
      </c>
      <c r="K181" s="3" t="str">
        <f t="shared" si="41"/>
        <v/>
      </c>
      <c r="L181" s="3" t="str">
        <f t="shared" si="41"/>
        <v/>
      </c>
      <c r="M181" s="3" t="str">
        <f t="shared" si="41"/>
        <v/>
      </c>
      <c r="N181" s="3">
        <f t="shared" si="41"/>
        <v>7</v>
      </c>
      <c r="O181" s="3">
        <f t="shared" si="41"/>
        <v>8</v>
      </c>
      <c r="P181" s="3">
        <f t="shared" si="41"/>
        <v>9</v>
      </c>
      <c r="Q181" s="3">
        <f t="shared" si="41"/>
        <v>10</v>
      </c>
      <c r="R181" s="3">
        <f t="shared" si="41"/>
        <v>11</v>
      </c>
      <c r="S181" s="3">
        <f t="shared" si="41"/>
        <v>12</v>
      </c>
      <c r="T181" s="3">
        <f t="shared" si="41"/>
        <v>13</v>
      </c>
      <c r="U181" s="3">
        <f t="shared" si="41"/>
        <v>14</v>
      </c>
      <c r="V181" s="3" t="str">
        <f t="shared" si="41"/>
        <v/>
      </c>
      <c r="W181" s="3" t="str">
        <f t="shared" si="41"/>
        <v/>
      </c>
      <c r="X181" s="3" t="str">
        <f t="shared" si="41"/>
        <v/>
      </c>
      <c r="Y181" s="3" t="str">
        <f t="shared" si="41"/>
        <v/>
      </c>
      <c r="Z181" s="3" t="str">
        <f t="shared" si="41"/>
        <v/>
      </c>
      <c r="AA181" s="6" t="str">
        <f t="shared" si="41"/>
        <v/>
      </c>
    </row>
    <row r="182" spans="1:28">
      <c r="A182" s="3" t="s">
        <v>7</v>
      </c>
      <c r="B182" s="6" t="s">
        <v>26</v>
      </c>
      <c r="C182" t="s">
        <v>8</v>
      </c>
      <c r="D182" s="34">
        <v>270</v>
      </c>
      <c r="E182" s="36">
        <f>1-G183/G182</f>
        <v>0.28907801418439716</v>
      </c>
      <c r="F182" s="10">
        <f>SUMPRODUCT(H$1:AA$1,H182:AA182)/SUM(H182:AA182)</f>
        <v>9.7097872340425528</v>
      </c>
      <c r="G182" s="15">
        <f>SUM(H182:AA182)</f>
        <v>3525</v>
      </c>
      <c r="N182">
        <v>533</v>
      </c>
      <c r="O182">
        <v>952</v>
      </c>
      <c r="P182">
        <v>935</v>
      </c>
      <c r="Q182">
        <v>231</v>
      </c>
      <c r="R182">
        <v>22</v>
      </c>
      <c r="S182">
        <v>3</v>
      </c>
      <c r="T182">
        <v>9</v>
      </c>
      <c r="U182">
        <v>840</v>
      </c>
    </row>
    <row r="183" spans="1:28">
      <c r="A183" s="3" t="s">
        <v>9</v>
      </c>
      <c r="B183" s="6" t="s">
        <v>25</v>
      </c>
      <c r="C183" t="s">
        <v>10</v>
      </c>
      <c r="D183" s="34"/>
      <c r="E183" s="36"/>
      <c r="F183" s="10">
        <f>SUMPRODUCT(H$1:AA$1,H183:AA183)/SUM(H183:AA183)</f>
        <v>8.235035913806863</v>
      </c>
      <c r="G183" s="15">
        <f>SUM(H183:AA183)</f>
        <v>2506</v>
      </c>
      <c r="N183">
        <v>533</v>
      </c>
      <c r="O183">
        <v>952</v>
      </c>
      <c r="P183">
        <v>933</v>
      </c>
      <c r="Q183">
        <v>82</v>
      </c>
      <c r="R183">
        <v>2</v>
      </c>
      <c r="S183">
        <v>1</v>
      </c>
      <c r="T183">
        <v>3</v>
      </c>
      <c r="U183" t="s">
        <v>27</v>
      </c>
    </row>
    <row r="185" spans="1:28" s="26" customFormat="1">
      <c r="B185" s="27"/>
      <c r="C185" s="30" t="str">
        <f>CONCATENATE($C$1,"n8")</f>
        <v>g4d5n8</v>
      </c>
      <c r="D185" s="29"/>
      <c r="E185" s="29"/>
      <c r="F185" s="28"/>
      <c r="G185" s="28"/>
      <c r="AA185" s="27"/>
    </row>
    <row r="186" spans="1:28">
      <c r="A186" s="3">
        <v>8</v>
      </c>
      <c r="C186" s="23" t="s">
        <v>49</v>
      </c>
      <c r="D186" s="25"/>
      <c r="E186" s="25"/>
      <c r="F186" s="24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2"/>
      <c r="AB186" s="3"/>
    </row>
    <row r="187" spans="1:28">
      <c r="A187" s="3" t="s">
        <v>3</v>
      </c>
      <c r="B187" s="9">
        <f>CEILING($A$1*A186/$B$1,1)</f>
        <v>7</v>
      </c>
      <c r="D187" s="33" t="s">
        <v>4</v>
      </c>
      <c r="E187" s="3" t="s">
        <v>5</v>
      </c>
      <c r="F187" s="6" t="s">
        <v>6</v>
      </c>
      <c r="G187" s="13"/>
      <c r="H187" s="3" t="str">
        <f t="shared" ref="H187:AA187" si="42">IF(H188&lt;&gt;0,H$1,"")</f>
        <v/>
      </c>
      <c r="I187" s="3" t="str">
        <f t="shared" si="42"/>
        <v/>
      </c>
      <c r="J187" s="3" t="str">
        <f t="shared" si="42"/>
        <v/>
      </c>
      <c r="K187" s="3" t="str">
        <f t="shared" si="42"/>
        <v/>
      </c>
      <c r="L187" s="3" t="str">
        <f t="shared" si="42"/>
        <v/>
      </c>
      <c r="M187" s="3" t="str">
        <f t="shared" si="42"/>
        <v/>
      </c>
      <c r="N187" s="3" t="str">
        <f t="shared" si="42"/>
        <v/>
      </c>
      <c r="O187" s="3">
        <f t="shared" si="42"/>
        <v>8</v>
      </c>
      <c r="P187" s="3">
        <f t="shared" si="42"/>
        <v>9</v>
      </c>
      <c r="Q187" s="3">
        <f t="shared" si="42"/>
        <v>10</v>
      </c>
      <c r="R187" s="3">
        <f t="shared" si="42"/>
        <v>11</v>
      </c>
      <c r="S187" s="3" t="str">
        <f t="shared" si="42"/>
        <v/>
      </c>
      <c r="T187" s="3" t="str">
        <f t="shared" si="42"/>
        <v/>
      </c>
      <c r="U187" s="3" t="str">
        <f t="shared" si="42"/>
        <v/>
      </c>
      <c r="V187" s="3" t="str">
        <f t="shared" si="42"/>
        <v/>
      </c>
      <c r="W187" s="3">
        <f t="shared" si="42"/>
        <v>16</v>
      </c>
      <c r="X187" s="3" t="str">
        <f t="shared" si="42"/>
        <v/>
      </c>
      <c r="Y187" s="3" t="str">
        <f t="shared" si="42"/>
        <v/>
      </c>
      <c r="Z187" s="3" t="str">
        <f t="shared" si="42"/>
        <v/>
      </c>
      <c r="AA187" s="6" t="str">
        <f t="shared" si="42"/>
        <v/>
      </c>
    </row>
    <row r="188" spans="1:28">
      <c r="A188" s="3" t="s">
        <v>7</v>
      </c>
      <c r="B188" s="6" t="s">
        <v>26</v>
      </c>
      <c r="C188" t="s">
        <v>8</v>
      </c>
      <c r="D188" s="34">
        <v>258</v>
      </c>
      <c r="E188" s="36">
        <f>1-G189/G188</f>
        <v>2.9471775107685616E-3</v>
      </c>
      <c r="F188" s="10">
        <f>SUMPRODUCT(H$1:AA$1,H188:AA188)/SUM(H188:AA188)</f>
        <v>9.5488551348900472</v>
      </c>
      <c r="G188" s="15">
        <f>SUM(H188:AA188)</f>
        <v>4411</v>
      </c>
      <c r="O188">
        <v>203</v>
      </c>
      <c r="P188">
        <v>1892</v>
      </c>
      <c r="Q188">
        <v>2073</v>
      </c>
      <c r="R188">
        <v>230</v>
      </c>
      <c r="W188">
        <v>13</v>
      </c>
    </row>
    <row r="189" spans="1:28">
      <c r="A189" s="3" t="s">
        <v>9</v>
      </c>
      <c r="B189" s="6" t="s">
        <v>25</v>
      </c>
      <c r="C189" t="s">
        <v>10</v>
      </c>
      <c r="D189" s="34"/>
      <c r="E189" s="36"/>
      <c r="F189" s="10">
        <f>SUMPRODUCT(H$1:AA$1,H189:AA189)/SUM(H189:AA189)</f>
        <v>9.5297862664847663</v>
      </c>
      <c r="G189" s="15">
        <f>SUM(H189:AA189)</f>
        <v>4398</v>
      </c>
      <c r="O189">
        <v>203</v>
      </c>
      <c r="P189">
        <v>1892</v>
      </c>
      <c r="Q189">
        <v>2073</v>
      </c>
      <c r="R189">
        <v>230</v>
      </c>
      <c r="S189" t="s">
        <v>27</v>
      </c>
      <c r="T189" t="s">
        <v>27</v>
      </c>
      <c r="U189" t="s">
        <v>27</v>
      </c>
      <c r="V189" t="s">
        <v>27</v>
      </c>
      <c r="W189" t="s">
        <v>27</v>
      </c>
    </row>
    <row r="190" spans="1:28">
      <c r="A190" s="3">
        <f>A186</f>
        <v>8</v>
      </c>
      <c r="C190" s="23" t="s">
        <v>48</v>
      </c>
      <c r="D190" s="23"/>
      <c r="E190" s="23"/>
      <c r="F190" s="22"/>
      <c r="G190" s="22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2"/>
      <c r="AB190" s="3"/>
    </row>
    <row r="191" spans="1:28">
      <c r="A191" s="3" t="s">
        <v>3</v>
      </c>
      <c r="B191" s="9">
        <f>CEILING($A$1*A190/$B$1,1)</f>
        <v>7</v>
      </c>
      <c r="D191" s="33" t="s">
        <v>4</v>
      </c>
      <c r="E191" s="3" t="s">
        <v>5</v>
      </c>
      <c r="F191" s="6" t="s">
        <v>6</v>
      </c>
      <c r="G191" s="13"/>
      <c r="H191" s="3" t="str">
        <f t="shared" ref="H191:AA191" si="43">IF(H192&lt;&gt;0,H$1,"")</f>
        <v/>
      </c>
      <c r="I191" s="3" t="str">
        <f t="shared" si="43"/>
        <v/>
      </c>
      <c r="J191" s="3" t="str">
        <f t="shared" si="43"/>
        <v/>
      </c>
      <c r="K191" s="3" t="str">
        <f t="shared" si="43"/>
        <v/>
      </c>
      <c r="L191" s="3" t="str">
        <f t="shared" si="43"/>
        <v/>
      </c>
      <c r="M191" s="3" t="str">
        <f t="shared" si="43"/>
        <v/>
      </c>
      <c r="N191" s="3">
        <f t="shared" si="43"/>
        <v>7</v>
      </c>
      <c r="O191" s="3">
        <f t="shared" si="43"/>
        <v>8</v>
      </c>
      <c r="P191" s="3">
        <f t="shared" si="43"/>
        <v>9</v>
      </c>
      <c r="Q191" s="3">
        <f t="shared" si="43"/>
        <v>10</v>
      </c>
      <c r="R191" s="3">
        <f t="shared" si="43"/>
        <v>11</v>
      </c>
      <c r="S191" s="3" t="str">
        <f t="shared" si="43"/>
        <v/>
      </c>
      <c r="T191" s="3" t="str">
        <f t="shared" si="43"/>
        <v/>
      </c>
      <c r="U191" s="3" t="str">
        <f t="shared" si="43"/>
        <v/>
      </c>
      <c r="V191" s="3" t="str">
        <f t="shared" si="43"/>
        <v/>
      </c>
      <c r="W191" s="3">
        <f t="shared" si="43"/>
        <v>16</v>
      </c>
      <c r="X191" s="3" t="str">
        <f t="shared" si="43"/>
        <v/>
      </c>
      <c r="Y191" s="3" t="str">
        <f t="shared" si="43"/>
        <v/>
      </c>
      <c r="Z191" s="3" t="str">
        <f t="shared" si="43"/>
        <v/>
      </c>
      <c r="AA191" s="6" t="str">
        <f t="shared" si="43"/>
        <v/>
      </c>
      <c r="AB191" s="3"/>
    </row>
    <row r="192" spans="1:28">
      <c r="A192" s="3" t="s">
        <v>7</v>
      </c>
      <c r="B192" s="6" t="s">
        <v>26</v>
      </c>
      <c r="C192" t="s">
        <v>8</v>
      </c>
      <c r="D192" s="34">
        <v>258</v>
      </c>
      <c r="E192" s="36">
        <f>1-G193/G192</f>
        <v>1.5073212747631626E-3</v>
      </c>
      <c r="F192" s="10">
        <f>SUMPRODUCT(H$1:AA$1,H192:AA192)/SUM(H192:AA192)</f>
        <v>9.4801894918173986</v>
      </c>
      <c r="G192" s="15">
        <f>SUM(H192:AA192)</f>
        <v>4644</v>
      </c>
      <c r="N192">
        <v>2</v>
      </c>
      <c r="O192">
        <v>262</v>
      </c>
      <c r="P192">
        <v>2108</v>
      </c>
      <c r="Q192">
        <v>2083</v>
      </c>
      <c r="R192">
        <v>182</v>
      </c>
      <c r="W192">
        <v>7</v>
      </c>
    </row>
    <row r="193" spans="1:28">
      <c r="A193" s="3" t="s">
        <v>9</v>
      </c>
      <c r="B193" s="6" t="s">
        <v>25</v>
      </c>
      <c r="C193" t="s">
        <v>10</v>
      </c>
      <c r="D193" s="34"/>
      <c r="E193" s="36"/>
      <c r="F193" s="10">
        <f>SUMPRODUCT(H$1:AA$1,H193:AA193)/SUM(H193:AA193)</f>
        <v>9.4703472072460642</v>
      </c>
      <c r="G193" s="15">
        <f>SUM(H193:AA193)</f>
        <v>4637</v>
      </c>
      <c r="N193">
        <v>2</v>
      </c>
      <c r="O193">
        <v>262</v>
      </c>
      <c r="P193">
        <v>2108</v>
      </c>
      <c r="Q193">
        <v>2083</v>
      </c>
      <c r="R193">
        <v>182</v>
      </c>
      <c r="S193" t="s">
        <v>27</v>
      </c>
      <c r="T193" t="s">
        <v>27</v>
      </c>
      <c r="U193" t="s">
        <v>27</v>
      </c>
      <c r="V193" t="s">
        <v>27</v>
      </c>
      <c r="W193" t="s">
        <v>27</v>
      </c>
    </row>
    <row r="194" spans="1:28">
      <c r="A194" s="3">
        <f>A190</f>
        <v>8</v>
      </c>
      <c r="C194" s="23" t="s">
        <v>47</v>
      </c>
      <c r="D194" s="23"/>
      <c r="E194" s="23"/>
      <c r="F194" s="22"/>
      <c r="G194" s="22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2"/>
      <c r="AB194" s="3"/>
    </row>
    <row r="195" spans="1:28">
      <c r="A195" s="3" t="s">
        <v>3</v>
      </c>
      <c r="B195" s="9">
        <f>CEILING($A$1*A194/$B$1,1)</f>
        <v>7</v>
      </c>
      <c r="D195" s="33" t="s">
        <v>4</v>
      </c>
      <c r="E195" s="3" t="s">
        <v>5</v>
      </c>
      <c r="F195" s="6" t="s">
        <v>6</v>
      </c>
      <c r="G195" s="13"/>
      <c r="H195" s="3" t="str">
        <f t="shared" ref="H195:AA195" si="44">IF(H196&lt;&gt;0,H$1,"")</f>
        <v/>
      </c>
      <c r="I195" s="3" t="str">
        <f t="shared" si="44"/>
        <v/>
      </c>
      <c r="J195" s="3" t="str">
        <f t="shared" si="44"/>
        <v/>
      </c>
      <c r="K195" s="3" t="str">
        <f t="shared" si="44"/>
        <v/>
      </c>
      <c r="L195" s="3" t="str">
        <f t="shared" si="44"/>
        <v/>
      </c>
      <c r="M195" s="3" t="str">
        <f t="shared" si="44"/>
        <v/>
      </c>
      <c r="N195" s="3" t="str">
        <f t="shared" si="44"/>
        <v/>
      </c>
      <c r="O195" s="3">
        <f t="shared" si="44"/>
        <v>8</v>
      </c>
      <c r="P195" s="3">
        <f t="shared" si="44"/>
        <v>9</v>
      </c>
      <c r="Q195" s="3">
        <f t="shared" si="44"/>
        <v>10</v>
      </c>
      <c r="R195" s="3">
        <f t="shared" si="44"/>
        <v>11</v>
      </c>
      <c r="S195" s="3" t="str">
        <f t="shared" si="44"/>
        <v/>
      </c>
      <c r="T195" s="3" t="str">
        <f t="shared" si="44"/>
        <v/>
      </c>
      <c r="U195" s="3" t="str">
        <f t="shared" si="44"/>
        <v/>
      </c>
      <c r="V195" s="3" t="str">
        <f t="shared" si="44"/>
        <v/>
      </c>
      <c r="W195" s="3" t="str">
        <f t="shared" si="44"/>
        <v/>
      </c>
      <c r="X195" s="3" t="str">
        <f t="shared" si="44"/>
        <v/>
      </c>
      <c r="Y195" s="3" t="str">
        <f t="shared" si="44"/>
        <v/>
      </c>
      <c r="Z195" s="3" t="str">
        <f t="shared" si="44"/>
        <v/>
      </c>
      <c r="AA195" s="6" t="str">
        <f t="shared" si="44"/>
        <v/>
      </c>
    </row>
    <row r="196" spans="1:28">
      <c r="A196" s="3" t="s">
        <v>7</v>
      </c>
      <c r="B196" s="6" t="s">
        <v>26</v>
      </c>
      <c r="C196" t="s">
        <v>8</v>
      </c>
      <c r="D196" s="34">
        <v>258</v>
      </c>
      <c r="E196" s="36">
        <f>1-G197/G196</f>
        <v>0</v>
      </c>
      <c r="F196" s="10">
        <f>SUMPRODUCT(H$1:AA$1,H196:AA196)/SUM(H196:AA196)</f>
        <v>9.2456861133935906</v>
      </c>
      <c r="G196" s="15">
        <f>SUM(H196:AA196)</f>
        <v>4868</v>
      </c>
      <c r="O196">
        <v>423</v>
      </c>
      <c r="P196">
        <v>2876</v>
      </c>
      <c r="Q196">
        <v>1519</v>
      </c>
      <c r="R196">
        <v>50</v>
      </c>
    </row>
    <row r="197" spans="1:28">
      <c r="A197" s="3" t="s">
        <v>9</v>
      </c>
      <c r="B197" s="6" t="s">
        <v>25</v>
      </c>
      <c r="C197" t="s">
        <v>10</v>
      </c>
      <c r="D197" s="34"/>
      <c r="E197" s="36"/>
      <c r="F197" s="10">
        <f>SUMPRODUCT(H$1:AA$1,H197:AA197)/SUM(H197:AA197)</f>
        <v>9.2456861133935906</v>
      </c>
      <c r="G197" s="15">
        <f>SUM(H197:AA197)</f>
        <v>4868</v>
      </c>
      <c r="O197">
        <v>423</v>
      </c>
      <c r="P197">
        <v>2876</v>
      </c>
      <c r="Q197">
        <v>1519</v>
      </c>
      <c r="R197">
        <v>50</v>
      </c>
    </row>
    <row r="198" spans="1:28">
      <c r="A198" s="3">
        <f>A194</f>
        <v>8</v>
      </c>
      <c r="C198" s="23" t="s">
        <v>46</v>
      </c>
      <c r="D198" s="23"/>
      <c r="E198" s="23"/>
      <c r="F198" s="22"/>
      <c r="G198" s="2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2"/>
      <c r="AB198" s="3"/>
    </row>
    <row r="199" spans="1:28">
      <c r="A199" s="3" t="s">
        <v>3</v>
      </c>
      <c r="B199" s="9">
        <f>CEILING($A$1*A198/$B$1,1)</f>
        <v>7</v>
      </c>
      <c r="D199" s="33" t="s">
        <v>4</v>
      </c>
      <c r="E199" s="3" t="s">
        <v>5</v>
      </c>
      <c r="F199" s="6" t="s">
        <v>6</v>
      </c>
      <c r="G199" s="13"/>
      <c r="H199" s="3" t="str">
        <f t="shared" ref="H199:AA199" si="45">IF(H200&lt;&gt;0,H$1,"")</f>
        <v/>
      </c>
      <c r="I199" s="3" t="str">
        <f t="shared" si="45"/>
        <v/>
      </c>
      <c r="J199" s="3" t="str">
        <f t="shared" si="45"/>
        <v/>
      </c>
      <c r="K199" s="3" t="str">
        <f t="shared" si="45"/>
        <v/>
      </c>
      <c r="L199" s="3" t="str">
        <f t="shared" si="45"/>
        <v/>
      </c>
      <c r="M199" s="3" t="str">
        <f t="shared" si="45"/>
        <v/>
      </c>
      <c r="N199" s="3">
        <f t="shared" si="45"/>
        <v>7</v>
      </c>
      <c r="O199" s="3">
        <f t="shared" si="45"/>
        <v>8</v>
      </c>
      <c r="P199" s="3">
        <f t="shared" si="45"/>
        <v>9</v>
      </c>
      <c r="Q199" s="3">
        <f t="shared" si="45"/>
        <v>10</v>
      </c>
      <c r="R199" s="3">
        <f t="shared" si="45"/>
        <v>11</v>
      </c>
      <c r="S199" s="3" t="str">
        <f t="shared" si="45"/>
        <v/>
      </c>
      <c r="T199" s="3" t="str">
        <f t="shared" si="45"/>
        <v/>
      </c>
      <c r="U199" s="3" t="str">
        <f t="shared" si="45"/>
        <v/>
      </c>
      <c r="V199" s="3" t="str">
        <f t="shared" si="45"/>
        <v/>
      </c>
      <c r="W199" s="3" t="str">
        <f t="shared" si="45"/>
        <v/>
      </c>
      <c r="X199" s="3" t="str">
        <f t="shared" si="45"/>
        <v/>
      </c>
      <c r="Y199" s="3" t="str">
        <f t="shared" si="45"/>
        <v/>
      </c>
      <c r="Z199" s="3" t="str">
        <f t="shared" si="45"/>
        <v/>
      </c>
      <c r="AA199" s="6" t="str">
        <f t="shared" si="45"/>
        <v/>
      </c>
    </row>
    <row r="200" spans="1:28">
      <c r="A200" s="3" t="s">
        <v>7</v>
      </c>
      <c r="B200" s="6" t="s">
        <v>26</v>
      </c>
      <c r="C200" t="s">
        <v>8</v>
      </c>
      <c r="D200" s="34">
        <v>258</v>
      </c>
      <c r="E200" s="36">
        <f>1-G201/G200</f>
        <v>0</v>
      </c>
      <c r="F200" s="10">
        <f>SUMPRODUCT(H$1:AA$1,H200:AA200)/SUM(H200:AA200)</f>
        <v>9.1745965206455669</v>
      </c>
      <c r="G200" s="15">
        <f>SUM(H200:AA200)</f>
        <v>4771</v>
      </c>
      <c r="N200">
        <v>4</v>
      </c>
      <c r="O200">
        <v>509</v>
      </c>
      <c r="P200">
        <v>2946</v>
      </c>
      <c r="Q200">
        <v>1274</v>
      </c>
      <c r="R200">
        <v>38</v>
      </c>
    </row>
    <row r="201" spans="1:28">
      <c r="A201" s="3" t="s">
        <v>9</v>
      </c>
      <c r="B201" s="6" t="s">
        <v>25</v>
      </c>
      <c r="C201" t="s">
        <v>10</v>
      </c>
      <c r="D201" s="34"/>
      <c r="E201" s="36"/>
      <c r="F201" s="10">
        <f>SUMPRODUCT(H$1:AA$1,H201:AA201)/SUM(H201:AA201)</f>
        <v>9.1745965206455669</v>
      </c>
      <c r="G201" s="15">
        <f>SUM(H201:AA201)</f>
        <v>4771</v>
      </c>
      <c r="N201">
        <v>4</v>
      </c>
      <c r="O201">
        <v>509</v>
      </c>
      <c r="P201">
        <v>2946</v>
      </c>
      <c r="Q201">
        <v>1274</v>
      </c>
      <c r="R201">
        <v>38</v>
      </c>
    </row>
    <row r="202" spans="1:28">
      <c r="A202" s="3">
        <f>A198</f>
        <v>8</v>
      </c>
      <c r="C202" s="23" t="s">
        <v>45</v>
      </c>
      <c r="D202" s="23"/>
      <c r="E202" s="23"/>
      <c r="F202" s="22"/>
      <c r="G202" s="2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2"/>
      <c r="AB202" s="3"/>
    </row>
    <row r="203" spans="1:28">
      <c r="A203" s="3" t="s">
        <v>3</v>
      </c>
      <c r="B203" s="9">
        <f>CEILING($A$1*A202/$B$1,1)</f>
        <v>7</v>
      </c>
      <c r="D203" s="33" t="s">
        <v>4</v>
      </c>
      <c r="E203" s="3" t="s">
        <v>5</v>
      </c>
      <c r="F203" s="6" t="s">
        <v>6</v>
      </c>
      <c r="G203" s="13"/>
      <c r="H203" s="3" t="str">
        <f t="shared" ref="H203:AA203" si="46">IF(H204&lt;&gt;0,H$1,"")</f>
        <v/>
      </c>
      <c r="I203" s="3" t="str">
        <f t="shared" si="46"/>
        <v/>
      </c>
      <c r="J203" s="3" t="str">
        <f t="shared" si="46"/>
        <v/>
      </c>
      <c r="K203" s="3" t="str">
        <f t="shared" si="46"/>
        <v/>
      </c>
      <c r="L203" s="3" t="str">
        <f t="shared" si="46"/>
        <v/>
      </c>
      <c r="M203" s="3" t="str">
        <f t="shared" si="46"/>
        <v/>
      </c>
      <c r="N203" s="3">
        <f t="shared" si="46"/>
        <v>7</v>
      </c>
      <c r="O203" s="3">
        <f t="shared" si="46"/>
        <v>8</v>
      </c>
      <c r="P203" s="3">
        <f t="shared" si="46"/>
        <v>9</v>
      </c>
      <c r="Q203" s="3">
        <f t="shared" si="46"/>
        <v>10</v>
      </c>
      <c r="R203" s="3">
        <f t="shared" si="46"/>
        <v>11</v>
      </c>
      <c r="S203" s="3">
        <f t="shared" si="46"/>
        <v>12</v>
      </c>
      <c r="T203" s="3" t="str">
        <f t="shared" si="46"/>
        <v/>
      </c>
      <c r="U203" s="3">
        <f t="shared" si="46"/>
        <v>14</v>
      </c>
      <c r="V203" s="3">
        <f t="shared" si="46"/>
        <v>15</v>
      </c>
      <c r="W203" s="3">
        <f t="shared" si="46"/>
        <v>16</v>
      </c>
      <c r="X203" s="3" t="str">
        <f t="shared" si="46"/>
        <v/>
      </c>
      <c r="Y203" s="3" t="str">
        <f t="shared" si="46"/>
        <v/>
      </c>
      <c r="Z203" s="3" t="str">
        <f t="shared" si="46"/>
        <v/>
      </c>
      <c r="AA203" s="6" t="str">
        <f t="shared" si="46"/>
        <v/>
      </c>
    </row>
    <row r="204" spans="1:28">
      <c r="A204" s="3" t="s">
        <v>7</v>
      </c>
      <c r="B204" s="6" t="s">
        <v>26</v>
      </c>
      <c r="C204" t="s">
        <v>8</v>
      </c>
      <c r="D204" s="34">
        <v>258</v>
      </c>
      <c r="E204" s="36">
        <f>1-G205/G204</f>
        <v>6.6006600660065695E-3</v>
      </c>
      <c r="F204" s="10">
        <f>SUMPRODUCT(H$1:AA$1,H204:AA204)/SUM(H204:AA204)</f>
        <v>9.465600406194465</v>
      </c>
      <c r="G204" s="15">
        <f>SUM(H204:AA204)</f>
        <v>3939</v>
      </c>
      <c r="N204">
        <v>1</v>
      </c>
      <c r="O204">
        <v>346</v>
      </c>
      <c r="P204">
        <v>1768</v>
      </c>
      <c r="Q204">
        <v>1598</v>
      </c>
      <c r="R204">
        <v>197</v>
      </c>
      <c r="S204">
        <v>1</v>
      </c>
      <c r="U204">
        <v>4</v>
      </c>
      <c r="V204">
        <v>1</v>
      </c>
      <c r="W204">
        <v>23</v>
      </c>
    </row>
    <row r="205" spans="1:28">
      <c r="A205" s="3" t="s">
        <v>9</v>
      </c>
      <c r="B205" s="6" t="s">
        <v>25</v>
      </c>
      <c r="C205" t="s">
        <v>10</v>
      </c>
      <c r="D205" s="34"/>
      <c r="E205" s="36"/>
      <c r="F205" s="10">
        <f>SUMPRODUCT(H$1:AA$1,H205:AA205)/SUM(H205:AA205)</f>
        <v>9.4239713774597487</v>
      </c>
      <c r="G205" s="15">
        <f>SUM(H205:AA205)</f>
        <v>3913</v>
      </c>
      <c r="N205">
        <v>1</v>
      </c>
      <c r="O205">
        <v>346</v>
      </c>
      <c r="P205">
        <v>1768</v>
      </c>
      <c r="Q205">
        <v>1598</v>
      </c>
      <c r="R205">
        <v>197</v>
      </c>
      <c r="S205" t="s">
        <v>27</v>
      </c>
      <c r="T205" t="s">
        <v>27</v>
      </c>
      <c r="U205">
        <v>3</v>
      </c>
      <c r="V205" t="s">
        <v>27</v>
      </c>
      <c r="W205" t="s">
        <v>27</v>
      </c>
    </row>
    <row r="206" spans="1:28">
      <c r="A206" s="3">
        <f>A202</f>
        <v>8</v>
      </c>
      <c r="C206" s="23" t="s">
        <v>44</v>
      </c>
      <c r="D206" s="23"/>
      <c r="E206" s="23"/>
      <c r="F206" s="22"/>
      <c r="G206" s="2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2"/>
      <c r="AB206" s="3"/>
    </row>
    <row r="207" spans="1:28">
      <c r="A207" s="3" t="s">
        <v>3</v>
      </c>
      <c r="B207" s="9">
        <f>CEILING($A$1*A206/$B$1,1)</f>
        <v>7</v>
      </c>
      <c r="D207" s="33" t="s">
        <v>4</v>
      </c>
      <c r="E207" s="3" t="s">
        <v>5</v>
      </c>
      <c r="F207" s="6" t="s">
        <v>6</v>
      </c>
      <c r="G207" s="13"/>
      <c r="H207" s="3" t="str">
        <f t="shared" ref="H207:AA207" si="47">IF(H208&lt;&gt;0,H$1,"")</f>
        <v/>
      </c>
      <c r="I207" s="3" t="str">
        <f t="shared" si="47"/>
        <v/>
      </c>
      <c r="J207" s="3" t="str">
        <f t="shared" si="47"/>
        <v/>
      </c>
      <c r="K207" s="3" t="str">
        <f t="shared" si="47"/>
        <v/>
      </c>
      <c r="L207" s="3" t="str">
        <f t="shared" si="47"/>
        <v/>
      </c>
      <c r="M207" s="3" t="str">
        <f t="shared" si="47"/>
        <v/>
      </c>
      <c r="N207" s="3" t="str">
        <f t="shared" si="47"/>
        <v/>
      </c>
      <c r="O207" s="3">
        <f t="shared" si="47"/>
        <v>8</v>
      </c>
      <c r="P207" s="3">
        <f t="shared" si="47"/>
        <v>9</v>
      </c>
      <c r="Q207" s="3">
        <f t="shared" si="47"/>
        <v>10</v>
      </c>
      <c r="R207" s="3">
        <f t="shared" si="47"/>
        <v>11</v>
      </c>
      <c r="S207" s="3">
        <f t="shared" si="47"/>
        <v>12</v>
      </c>
      <c r="T207" s="3">
        <f t="shared" si="47"/>
        <v>13</v>
      </c>
      <c r="U207" s="3" t="str">
        <f t="shared" si="47"/>
        <v/>
      </c>
      <c r="V207" s="3">
        <f t="shared" si="47"/>
        <v>15</v>
      </c>
      <c r="W207" s="3">
        <f t="shared" si="47"/>
        <v>16</v>
      </c>
      <c r="X207" s="3" t="str">
        <f t="shared" si="47"/>
        <v/>
      </c>
      <c r="Y207" s="3" t="str">
        <f t="shared" si="47"/>
        <v/>
      </c>
      <c r="Z207" s="3" t="str">
        <f t="shared" si="47"/>
        <v/>
      </c>
      <c r="AA207" s="6" t="str">
        <f t="shared" si="47"/>
        <v/>
      </c>
    </row>
    <row r="208" spans="1:28">
      <c r="A208" s="3" t="s">
        <v>7</v>
      </c>
      <c r="B208" s="6" t="s">
        <v>26</v>
      </c>
      <c r="C208" t="s">
        <v>8</v>
      </c>
      <c r="D208" s="34">
        <v>258</v>
      </c>
      <c r="E208" s="36">
        <f>1-G209/G208</f>
        <v>0.23729351969504442</v>
      </c>
      <c r="F208" s="10">
        <f>SUMPRODUCT(H$1:AA$1,H208:AA208)/SUM(H208:AA208)</f>
        <v>10.898030495552732</v>
      </c>
      <c r="G208" s="15">
        <f>SUM(H208:AA208)</f>
        <v>3148</v>
      </c>
      <c r="O208">
        <v>506</v>
      </c>
      <c r="P208">
        <v>815</v>
      </c>
      <c r="Q208">
        <v>903</v>
      </c>
      <c r="R208">
        <v>175</v>
      </c>
      <c r="S208">
        <v>1</v>
      </c>
      <c r="T208">
        <v>2</v>
      </c>
      <c r="V208">
        <v>5</v>
      </c>
      <c r="W208">
        <v>741</v>
      </c>
    </row>
    <row r="209" spans="1:24">
      <c r="A209" s="3" t="s">
        <v>9</v>
      </c>
      <c r="B209" s="6" t="s">
        <v>25</v>
      </c>
      <c r="C209" t="s">
        <v>10</v>
      </c>
      <c r="D209" s="34"/>
      <c r="E209" s="36"/>
      <c r="F209" s="10">
        <f>SUMPRODUCT(H$1:AA$1,H209:AA209)/SUM(H209:AA209)</f>
        <v>9.319033735943357</v>
      </c>
      <c r="G209" s="15">
        <f>SUM(H209:AA209)</f>
        <v>2401</v>
      </c>
      <c r="O209">
        <v>506</v>
      </c>
      <c r="P209">
        <v>815</v>
      </c>
      <c r="Q209">
        <v>902</v>
      </c>
      <c r="R209">
        <v>174</v>
      </c>
      <c r="S209" t="s">
        <v>27</v>
      </c>
      <c r="T209">
        <v>1</v>
      </c>
      <c r="U209" t="s">
        <v>27</v>
      </c>
      <c r="V209">
        <v>3</v>
      </c>
      <c r="W209" t="s">
        <v>27</v>
      </c>
      <c r="X209" t="s">
        <v>27</v>
      </c>
    </row>
  </sheetData>
  <mergeCells count="96">
    <mergeCell ref="D6:D7"/>
    <mergeCell ref="E6:E7"/>
    <mergeCell ref="D10:D11"/>
    <mergeCell ref="E10:E11"/>
    <mergeCell ref="D14:D15"/>
    <mergeCell ref="E14:E15"/>
    <mergeCell ref="D18:D19"/>
    <mergeCell ref="E18:E19"/>
    <mergeCell ref="D22:D23"/>
    <mergeCell ref="E22:E23"/>
    <mergeCell ref="D26:D27"/>
    <mergeCell ref="E26:E27"/>
    <mergeCell ref="D32:D33"/>
    <mergeCell ref="E32:E33"/>
    <mergeCell ref="D36:D37"/>
    <mergeCell ref="E36:E37"/>
    <mergeCell ref="D40:D41"/>
    <mergeCell ref="E40:E41"/>
    <mergeCell ref="D44:D45"/>
    <mergeCell ref="E44:E45"/>
    <mergeCell ref="D48:D49"/>
    <mergeCell ref="E48:E49"/>
    <mergeCell ref="D52:D53"/>
    <mergeCell ref="E52:E53"/>
    <mergeCell ref="D58:D59"/>
    <mergeCell ref="E58:E59"/>
    <mergeCell ref="D62:D63"/>
    <mergeCell ref="E62:E63"/>
    <mergeCell ref="D66:D67"/>
    <mergeCell ref="E66:E67"/>
    <mergeCell ref="D70:D71"/>
    <mergeCell ref="E70:E71"/>
    <mergeCell ref="D74:D75"/>
    <mergeCell ref="E74:E75"/>
    <mergeCell ref="D78:D79"/>
    <mergeCell ref="E78:E79"/>
    <mergeCell ref="D84:D85"/>
    <mergeCell ref="E84:E85"/>
    <mergeCell ref="D88:D89"/>
    <mergeCell ref="E88:E89"/>
    <mergeCell ref="D92:D93"/>
    <mergeCell ref="E92:E93"/>
    <mergeCell ref="D96:D97"/>
    <mergeCell ref="E96:E97"/>
    <mergeCell ref="D100:D101"/>
    <mergeCell ref="E100:E101"/>
    <mergeCell ref="D104:D105"/>
    <mergeCell ref="E104:E105"/>
    <mergeCell ref="D110:D111"/>
    <mergeCell ref="E110:E111"/>
    <mergeCell ref="D114:D115"/>
    <mergeCell ref="E114:E115"/>
    <mergeCell ref="D118:D119"/>
    <mergeCell ref="E118:E119"/>
    <mergeCell ref="D122:D123"/>
    <mergeCell ref="E122:E123"/>
    <mergeCell ref="D126:D127"/>
    <mergeCell ref="E126:E127"/>
    <mergeCell ref="D130:D131"/>
    <mergeCell ref="E130:E131"/>
    <mergeCell ref="D136:D137"/>
    <mergeCell ref="E136:E137"/>
    <mergeCell ref="D140:D141"/>
    <mergeCell ref="E140:E141"/>
    <mergeCell ref="D144:D145"/>
    <mergeCell ref="E144:E145"/>
    <mergeCell ref="D148:D149"/>
    <mergeCell ref="E148:E149"/>
    <mergeCell ref="D152:D153"/>
    <mergeCell ref="E152:E153"/>
    <mergeCell ref="D156:D157"/>
    <mergeCell ref="E156:E157"/>
    <mergeCell ref="D162:D163"/>
    <mergeCell ref="E162:E163"/>
    <mergeCell ref="D166:D167"/>
    <mergeCell ref="E166:E167"/>
    <mergeCell ref="D170:D171"/>
    <mergeCell ref="E170:E171"/>
    <mergeCell ref="D174:D175"/>
    <mergeCell ref="E174:E175"/>
    <mergeCell ref="D178:D179"/>
    <mergeCell ref="E178:E179"/>
    <mergeCell ref="D182:D183"/>
    <mergeCell ref="E182:E183"/>
    <mergeCell ref="D188:D189"/>
    <mergeCell ref="E188:E189"/>
    <mergeCell ref="D192:D193"/>
    <mergeCell ref="E192:E193"/>
    <mergeCell ref="D196:D197"/>
    <mergeCell ref="E196:E197"/>
    <mergeCell ref="D200:D201"/>
    <mergeCell ref="E200:E201"/>
    <mergeCell ref="D204:D205"/>
    <mergeCell ref="E204:E205"/>
    <mergeCell ref="D208:D209"/>
    <mergeCell ref="E208:E20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00EA-829B-EA46-8F16-3B8B05051986}">
  <dimension ref="A1:AB209"/>
  <sheetViews>
    <sheetView tabSelected="1" workbookViewId="0">
      <selection activeCell="I38" sqref="I38"/>
    </sheetView>
  </sheetViews>
  <sheetFormatPr baseColWidth="10" defaultRowHeight="16"/>
  <cols>
    <col min="1" max="1" width="5.83203125" customWidth="1"/>
    <col min="2" max="2" width="5.83203125" style="8" customWidth="1"/>
    <col min="4" max="4" width="13.83203125" style="33" bestFit="1" customWidth="1"/>
    <col min="5" max="5" width="10.6640625" style="33" bestFit="1" customWidth="1"/>
    <col min="6" max="6" width="13.33203125" style="10" customWidth="1"/>
    <col min="7" max="7" width="7" style="10" bestFit="1" customWidth="1"/>
    <col min="27" max="27" width="10.83203125" style="8"/>
  </cols>
  <sheetData>
    <row r="1" spans="1:28" ht="21">
      <c r="A1" s="1">
        <v>3</v>
      </c>
      <c r="B1" s="2">
        <v>5</v>
      </c>
      <c r="C1" s="1" t="s">
        <v>15</v>
      </c>
      <c r="D1" s="32"/>
      <c r="E1" s="32"/>
      <c r="F1" s="31"/>
      <c r="G1" s="31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  <c r="AB1" s="3"/>
    </row>
    <row r="2" spans="1:28">
      <c r="A2" s="4"/>
      <c r="B2" s="5"/>
      <c r="C2" s="4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3"/>
    </row>
    <row r="3" spans="1:28">
      <c r="C3" s="3" t="str">
        <f>CONCATENATE($C$1,"n1")</f>
        <v>g3d5n1</v>
      </c>
    </row>
    <row r="4" spans="1:28">
      <c r="A4" s="3">
        <v>1</v>
      </c>
      <c r="C4" s="23" t="s">
        <v>49</v>
      </c>
      <c r="D4" s="25"/>
      <c r="E4" s="25"/>
      <c r="F4" s="24"/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2"/>
      <c r="AB4" s="3"/>
    </row>
    <row r="5" spans="1:28">
      <c r="A5" s="3" t="s">
        <v>3</v>
      </c>
      <c r="B5" s="9">
        <f>CEILING($A$1*A4/$B$1,1)</f>
        <v>1</v>
      </c>
      <c r="D5" s="33" t="s">
        <v>4</v>
      </c>
      <c r="E5" s="3" t="s">
        <v>5</v>
      </c>
      <c r="F5" s="6" t="s">
        <v>6</v>
      </c>
      <c r="G5" s="13"/>
      <c r="H5" s="3">
        <f t="shared" ref="H5:AA5" si="0">IF(H6&lt;&gt;0,H$1,"")</f>
        <v>1</v>
      </c>
      <c r="I5" s="3">
        <f t="shared" si="0"/>
        <v>2</v>
      </c>
      <c r="J5" s="3" t="str">
        <f t="shared" si="0"/>
        <v/>
      </c>
      <c r="K5" s="3" t="str">
        <f t="shared" si="0"/>
        <v/>
      </c>
      <c r="L5" s="3" t="str">
        <f t="shared" si="0"/>
        <v/>
      </c>
      <c r="M5" s="3" t="str">
        <f t="shared" si="0"/>
        <v/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 t="str">
        <f t="shared" si="0"/>
        <v/>
      </c>
      <c r="R5" s="3" t="str">
        <f t="shared" si="0"/>
        <v/>
      </c>
      <c r="S5" s="3" t="str">
        <f t="shared" si="0"/>
        <v/>
      </c>
      <c r="T5" s="3" t="str">
        <f t="shared" si="0"/>
        <v/>
      </c>
      <c r="U5" s="3" t="str">
        <f t="shared" si="0"/>
        <v/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/>
      </c>
      <c r="Z5" s="3" t="str">
        <f t="shared" si="0"/>
        <v/>
      </c>
      <c r="AA5" s="6" t="str">
        <f t="shared" si="0"/>
        <v/>
      </c>
    </row>
    <row r="6" spans="1:28">
      <c r="A6" s="3" t="s">
        <v>7</v>
      </c>
      <c r="B6" s="6" t="s">
        <v>26</v>
      </c>
      <c r="C6" t="s">
        <v>8</v>
      </c>
      <c r="D6" s="34">
        <v>60</v>
      </c>
      <c r="E6" s="36">
        <f>1-G7/G6</f>
        <v>0</v>
      </c>
      <c r="F6" s="10">
        <f>SUMPRODUCT(H$1:AA$1,H6:AA6)/SUM(H6:AA6)</f>
        <v>1.2502</v>
      </c>
      <c r="G6" s="15">
        <f>SUM(H6:AA6)</f>
        <v>5000</v>
      </c>
      <c r="H6">
        <v>3749</v>
      </c>
      <c r="I6">
        <v>1251</v>
      </c>
    </row>
    <row r="7" spans="1:28">
      <c r="A7" s="3" t="s">
        <v>9</v>
      </c>
      <c r="B7" s="6" t="s">
        <v>25</v>
      </c>
      <c r="C7" t="s">
        <v>10</v>
      </c>
      <c r="D7" s="34"/>
      <c r="E7" s="36"/>
      <c r="F7" s="10">
        <f>SUMPRODUCT(H$1:AA$1,H7:AA7)/SUM(H7:AA7)</f>
        <v>1.2502</v>
      </c>
      <c r="G7" s="15">
        <f>SUM(H7:AA7)</f>
        <v>5000</v>
      </c>
      <c r="H7">
        <v>3749</v>
      </c>
      <c r="I7">
        <v>1251</v>
      </c>
    </row>
    <row r="8" spans="1:28">
      <c r="A8" s="3">
        <f>A4</f>
        <v>1</v>
      </c>
      <c r="C8" s="23" t="s">
        <v>48</v>
      </c>
      <c r="D8" s="23"/>
      <c r="E8" s="23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2"/>
      <c r="AB8" s="3"/>
    </row>
    <row r="9" spans="1:28">
      <c r="A9" s="3" t="s">
        <v>3</v>
      </c>
      <c r="B9" s="9">
        <f>CEILING($A$1*A8/$B$1,1)</f>
        <v>1</v>
      </c>
      <c r="D9" s="33" t="s">
        <v>4</v>
      </c>
      <c r="E9" s="3" t="s">
        <v>5</v>
      </c>
      <c r="F9" s="6" t="s">
        <v>6</v>
      </c>
      <c r="G9" s="13"/>
      <c r="H9" s="3">
        <f t="shared" ref="H9:AA9" si="1">IF(H10&lt;&gt;0,H$1,"")</f>
        <v>1</v>
      </c>
      <c r="I9" s="3">
        <f t="shared" si="1"/>
        <v>2</v>
      </c>
      <c r="J9" s="3" t="str">
        <f t="shared" si="1"/>
        <v/>
      </c>
      <c r="K9" s="3" t="str">
        <f t="shared" si="1"/>
        <v/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3" t="str">
        <f t="shared" si="1"/>
        <v/>
      </c>
      <c r="Q9" s="3" t="str">
        <f t="shared" si="1"/>
        <v/>
      </c>
      <c r="R9" s="3" t="str">
        <f t="shared" si="1"/>
        <v/>
      </c>
      <c r="S9" s="3" t="str">
        <f t="shared" si="1"/>
        <v/>
      </c>
      <c r="T9" s="3" t="str">
        <f t="shared" si="1"/>
        <v/>
      </c>
      <c r="U9" s="3" t="str">
        <f t="shared" si="1"/>
        <v/>
      </c>
      <c r="V9" s="3" t="str">
        <f t="shared" si="1"/>
        <v/>
      </c>
      <c r="W9" s="3" t="str">
        <f t="shared" si="1"/>
        <v/>
      </c>
      <c r="X9" s="3" t="str">
        <f t="shared" si="1"/>
        <v/>
      </c>
      <c r="Y9" s="3" t="str">
        <f t="shared" si="1"/>
        <v/>
      </c>
      <c r="Z9" s="3" t="str">
        <f t="shared" si="1"/>
        <v/>
      </c>
      <c r="AA9" s="6" t="str">
        <f t="shared" si="1"/>
        <v/>
      </c>
      <c r="AB9" s="3"/>
    </row>
    <row r="10" spans="1:28">
      <c r="A10" s="3" t="s">
        <v>7</v>
      </c>
      <c r="B10" s="6" t="s">
        <v>26</v>
      </c>
      <c r="C10" t="s">
        <v>8</v>
      </c>
      <c r="D10" s="34">
        <v>60</v>
      </c>
      <c r="E10" s="36">
        <f>1-G11/G10</f>
        <v>0</v>
      </c>
      <c r="F10" s="10">
        <f>SUMPRODUCT(H$1:AA$1,H10:AA10)/SUM(H10:AA10)</f>
        <v>1.2512000000000001</v>
      </c>
      <c r="G10" s="15">
        <f>SUM(H10:AA10)</f>
        <v>5000</v>
      </c>
      <c r="H10">
        <v>3744</v>
      </c>
      <c r="I10">
        <v>1256</v>
      </c>
    </row>
    <row r="11" spans="1:28">
      <c r="A11" s="3" t="s">
        <v>9</v>
      </c>
      <c r="B11" s="6" t="s">
        <v>25</v>
      </c>
      <c r="C11" t="s">
        <v>10</v>
      </c>
      <c r="D11" s="34"/>
      <c r="E11" s="36"/>
      <c r="F11" s="10">
        <f>SUMPRODUCT(H$1:AA$1,H11:AA11)/SUM(H11:AA11)</f>
        <v>1.2512000000000001</v>
      </c>
      <c r="G11" s="15">
        <f>SUM(H11:AA11)</f>
        <v>5000</v>
      </c>
      <c r="H11">
        <v>3744</v>
      </c>
      <c r="I11">
        <v>1256</v>
      </c>
    </row>
    <row r="12" spans="1:28">
      <c r="A12" s="3">
        <f>A8</f>
        <v>1</v>
      </c>
      <c r="C12" s="23" t="s">
        <v>47</v>
      </c>
      <c r="D12" s="23"/>
      <c r="E12" s="23"/>
      <c r="F12" s="22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2"/>
      <c r="AB12" s="3"/>
    </row>
    <row r="13" spans="1:28">
      <c r="A13" s="3" t="s">
        <v>3</v>
      </c>
      <c r="B13" s="9">
        <f>CEILING($A$1*A12/$B$1,1)</f>
        <v>1</v>
      </c>
      <c r="D13" s="33" t="s">
        <v>4</v>
      </c>
      <c r="E13" s="3" t="s">
        <v>5</v>
      </c>
      <c r="F13" s="6" t="s">
        <v>6</v>
      </c>
      <c r="G13" s="13"/>
      <c r="H13" s="3">
        <f t="shared" ref="H13:AA13" si="2">IF(H14&lt;&gt;0,H$1,"")</f>
        <v>1</v>
      </c>
      <c r="I13" s="3">
        <f t="shared" si="2"/>
        <v>2</v>
      </c>
      <c r="J13" s="3" t="str">
        <f t="shared" si="2"/>
        <v/>
      </c>
      <c r="K13" s="3" t="str">
        <f t="shared" si="2"/>
        <v/>
      </c>
      <c r="L13" s="3" t="str">
        <f t="shared" si="2"/>
        <v/>
      </c>
      <c r="M13" s="3" t="str">
        <f t="shared" si="2"/>
        <v/>
      </c>
      <c r="N13" s="3" t="str">
        <f t="shared" si="2"/>
        <v/>
      </c>
      <c r="O13" s="3" t="str">
        <f t="shared" si="2"/>
        <v/>
      </c>
      <c r="P13" s="3" t="str">
        <f t="shared" si="2"/>
        <v/>
      </c>
      <c r="Q13" s="3" t="str">
        <f t="shared" si="2"/>
        <v/>
      </c>
      <c r="R13" s="3" t="str">
        <f t="shared" si="2"/>
        <v/>
      </c>
      <c r="S13" s="3" t="str">
        <f t="shared" si="2"/>
        <v/>
      </c>
      <c r="T13" s="3" t="str">
        <f t="shared" si="2"/>
        <v/>
      </c>
      <c r="U13" s="3" t="str">
        <f t="shared" si="2"/>
        <v/>
      </c>
      <c r="V13" s="3" t="str">
        <f t="shared" si="2"/>
        <v/>
      </c>
      <c r="W13" s="3" t="str">
        <f t="shared" si="2"/>
        <v/>
      </c>
      <c r="X13" s="3" t="str">
        <f t="shared" si="2"/>
        <v/>
      </c>
      <c r="Y13" s="3" t="str">
        <f t="shared" si="2"/>
        <v/>
      </c>
      <c r="Z13" s="3" t="str">
        <f t="shared" si="2"/>
        <v/>
      </c>
      <c r="AA13" s="6" t="str">
        <f t="shared" si="2"/>
        <v/>
      </c>
    </row>
    <row r="14" spans="1:28">
      <c r="A14" s="3" t="s">
        <v>7</v>
      </c>
      <c r="B14" s="6" t="s">
        <v>26</v>
      </c>
      <c r="C14" t="s">
        <v>8</v>
      </c>
      <c r="D14" s="34">
        <v>60</v>
      </c>
      <c r="E14" s="36">
        <f>1-G15/G14</f>
        <v>0</v>
      </c>
      <c r="F14" s="10">
        <f>SUMPRODUCT(H$1:AA$1,H14:AA14)/SUM(H14:AA14)</f>
        <v>1.2434000000000001</v>
      </c>
      <c r="G14" s="15">
        <f>SUM(H14:AA14)</f>
        <v>5000</v>
      </c>
      <c r="H14">
        <v>3783</v>
      </c>
      <c r="I14">
        <v>1217</v>
      </c>
    </row>
    <row r="15" spans="1:28">
      <c r="A15" s="3" t="s">
        <v>9</v>
      </c>
      <c r="B15" s="6" t="s">
        <v>25</v>
      </c>
      <c r="C15" t="s">
        <v>10</v>
      </c>
      <c r="D15" s="34"/>
      <c r="E15" s="36"/>
      <c r="F15" s="10">
        <f>SUMPRODUCT(H$1:AA$1,H15:AA15)/SUM(H15:AA15)</f>
        <v>1.2434000000000001</v>
      </c>
      <c r="G15" s="15">
        <f>SUM(H15:AA15)</f>
        <v>5000</v>
      </c>
      <c r="H15">
        <v>3783</v>
      </c>
      <c r="I15">
        <v>1217</v>
      </c>
    </row>
    <row r="16" spans="1:28">
      <c r="A16" s="3">
        <f>A12</f>
        <v>1</v>
      </c>
      <c r="C16" s="23" t="s">
        <v>46</v>
      </c>
      <c r="D16" s="23"/>
      <c r="E16" s="23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2"/>
      <c r="AB16" s="3"/>
    </row>
    <row r="17" spans="1:28">
      <c r="A17" s="3" t="s">
        <v>3</v>
      </c>
      <c r="B17" s="9">
        <f>CEILING($A$1*A16/$B$1,1)</f>
        <v>1</v>
      </c>
      <c r="D17" s="33" t="s">
        <v>4</v>
      </c>
      <c r="E17" s="3" t="s">
        <v>5</v>
      </c>
      <c r="F17" s="6" t="s">
        <v>6</v>
      </c>
      <c r="G17" s="13"/>
      <c r="H17" s="3">
        <f t="shared" ref="H17:AA17" si="3">IF(H18&lt;&gt;0,H$1,"")</f>
        <v>1</v>
      </c>
      <c r="I17" s="3">
        <f t="shared" si="3"/>
        <v>2</v>
      </c>
      <c r="J17" s="3" t="str">
        <f t="shared" si="3"/>
        <v/>
      </c>
      <c r="K17" s="3" t="str">
        <f t="shared" si="3"/>
        <v/>
      </c>
      <c r="L17" s="3" t="str">
        <f t="shared" si="3"/>
        <v/>
      </c>
      <c r="M17" s="3" t="str">
        <f t="shared" si="3"/>
        <v/>
      </c>
      <c r="N17" s="3" t="str">
        <f t="shared" si="3"/>
        <v/>
      </c>
      <c r="O17" s="3" t="str">
        <f t="shared" si="3"/>
        <v/>
      </c>
      <c r="P17" s="3" t="str">
        <f t="shared" si="3"/>
        <v/>
      </c>
      <c r="Q17" s="3" t="str">
        <f t="shared" si="3"/>
        <v/>
      </c>
      <c r="R17" s="3" t="str">
        <f t="shared" si="3"/>
        <v/>
      </c>
      <c r="S17" s="3" t="str">
        <f t="shared" si="3"/>
        <v/>
      </c>
      <c r="T17" s="3" t="str">
        <f t="shared" si="3"/>
        <v/>
      </c>
      <c r="U17" s="3" t="str">
        <f t="shared" si="3"/>
        <v/>
      </c>
      <c r="V17" s="3" t="str">
        <f t="shared" si="3"/>
        <v/>
      </c>
      <c r="W17" s="3" t="str">
        <f t="shared" si="3"/>
        <v/>
      </c>
      <c r="X17" s="3" t="str">
        <f t="shared" si="3"/>
        <v/>
      </c>
      <c r="Y17" s="3" t="str">
        <f t="shared" si="3"/>
        <v/>
      </c>
      <c r="Z17" s="3" t="str">
        <f t="shared" si="3"/>
        <v/>
      </c>
      <c r="AA17" s="6" t="str">
        <f t="shared" si="3"/>
        <v/>
      </c>
    </row>
    <row r="18" spans="1:28">
      <c r="A18" s="3" t="s">
        <v>7</v>
      </c>
      <c r="B18" s="6" t="s">
        <v>26</v>
      </c>
      <c r="C18" t="s">
        <v>8</v>
      </c>
      <c r="D18" s="34">
        <v>60</v>
      </c>
      <c r="E18" s="36">
        <f>1-G19/G18</f>
        <v>0</v>
      </c>
      <c r="F18" s="10">
        <f>SUMPRODUCT(H$1:AA$1,H18:AA18)/SUM(H18:AA18)</f>
        <v>1.2353412047228336</v>
      </c>
      <c r="G18" s="15">
        <f>SUM(H18:AA18)</f>
        <v>4997</v>
      </c>
      <c r="H18">
        <v>3821</v>
      </c>
      <c r="I18">
        <v>1176</v>
      </c>
    </row>
    <row r="19" spans="1:28">
      <c r="A19" s="3" t="s">
        <v>9</v>
      </c>
      <c r="B19" s="6" t="s">
        <v>25</v>
      </c>
      <c r="C19" t="s">
        <v>10</v>
      </c>
      <c r="D19" s="34"/>
      <c r="E19" s="36"/>
      <c r="F19" s="10">
        <f>SUMPRODUCT(H$1:AA$1,H19:AA19)/SUM(H19:AA19)</f>
        <v>1.2353412047228336</v>
      </c>
      <c r="G19" s="15">
        <f>SUM(H19:AA19)</f>
        <v>4997</v>
      </c>
      <c r="H19">
        <v>3821</v>
      </c>
      <c r="I19">
        <v>1176</v>
      </c>
    </row>
    <row r="20" spans="1:28">
      <c r="A20" s="3">
        <f>A16</f>
        <v>1</v>
      </c>
      <c r="C20" s="23" t="s">
        <v>45</v>
      </c>
      <c r="D20" s="23"/>
      <c r="E20" s="23"/>
      <c r="F20" s="2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2"/>
      <c r="AB20" s="3"/>
    </row>
    <row r="21" spans="1:28">
      <c r="A21" s="3" t="s">
        <v>3</v>
      </c>
      <c r="B21" s="9">
        <f>CEILING($A$1*A20/$B$1,1)</f>
        <v>1</v>
      </c>
      <c r="D21" s="33" t="s">
        <v>4</v>
      </c>
      <c r="E21" s="3" t="s">
        <v>5</v>
      </c>
      <c r="F21" s="6" t="s">
        <v>6</v>
      </c>
      <c r="G21" s="13"/>
      <c r="H21" s="3">
        <f t="shared" ref="H21:AA21" si="4">IF(H22&lt;&gt;0,H$1,"")</f>
        <v>1</v>
      </c>
      <c r="I21" s="3">
        <f t="shared" si="4"/>
        <v>2</v>
      </c>
      <c r="J21" s="3" t="str">
        <f t="shared" si="4"/>
        <v/>
      </c>
      <c r="K21" s="3" t="str">
        <f t="shared" si="4"/>
        <v/>
      </c>
      <c r="L21" s="3" t="str">
        <f t="shared" si="4"/>
        <v/>
      </c>
      <c r="M21" s="3" t="str">
        <f t="shared" si="4"/>
        <v/>
      </c>
      <c r="N21" s="3" t="str">
        <f t="shared" si="4"/>
        <v/>
      </c>
      <c r="O21" s="3" t="str">
        <f t="shared" si="4"/>
        <v/>
      </c>
      <c r="P21" s="3" t="str">
        <f t="shared" si="4"/>
        <v/>
      </c>
      <c r="Q21" s="3" t="str">
        <f t="shared" si="4"/>
        <v/>
      </c>
      <c r="R21" s="3" t="str">
        <f t="shared" si="4"/>
        <v/>
      </c>
      <c r="S21" s="3" t="str">
        <f t="shared" si="4"/>
        <v/>
      </c>
      <c r="T21" s="3" t="str">
        <f t="shared" si="4"/>
        <v/>
      </c>
      <c r="U21" s="3" t="str">
        <f t="shared" si="4"/>
        <v/>
      </c>
      <c r="V21" s="3" t="str">
        <f t="shared" si="4"/>
        <v/>
      </c>
      <c r="W21" s="3" t="str">
        <f t="shared" si="4"/>
        <v/>
      </c>
      <c r="X21" s="3" t="str">
        <f t="shared" si="4"/>
        <v/>
      </c>
      <c r="Y21" s="3" t="str">
        <f t="shared" si="4"/>
        <v/>
      </c>
      <c r="Z21" s="3" t="str">
        <f t="shared" si="4"/>
        <v/>
      </c>
      <c r="AA21" s="6" t="str">
        <f t="shared" si="4"/>
        <v/>
      </c>
    </row>
    <row r="22" spans="1:28">
      <c r="A22" s="3" t="s">
        <v>7</v>
      </c>
      <c r="B22" s="6" t="s">
        <v>26</v>
      </c>
      <c r="C22" t="s">
        <v>8</v>
      </c>
      <c r="D22" s="34">
        <v>60</v>
      </c>
      <c r="E22" s="36">
        <f>1-G23/G22</f>
        <v>0</v>
      </c>
      <c r="F22" s="10">
        <f>SUMPRODUCT(H$1:AA$1,H22:AA22)/SUM(H22:AA22)</f>
        <v>1.2569249297470895</v>
      </c>
      <c r="G22" s="15">
        <f>SUM(H22:AA22)</f>
        <v>4982</v>
      </c>
      <c r="H22">
        <v>3702</v>
      </c>
      <c r="I22">
        <v>1280</v>
      </c>
    </row>
    <row r="23" spans="1:28">
      <c r="A23" s="3" t="s">
        <v>9</v>
      </c>
      <c r="B23" s="6" t="s">
        <v>25</v>
      </c>
      <c r="C23" t="s">
        <v>10</v>
      </c>
      <c r="D23" s="34"/>
      <c r="E23" s="36"/>
      <c r="F23" s="10">
        <f>SUMPRODUCT(H$1:AA$1,H23:AA23)/SUM(H23:AA23)</f>
        <v>1.2569249297470895</v>
      </c>
      <c r="G23" s="15">
        <f>SUM(H23:AA23)</f>
        <v>4982</v>
      </c>
      <c r="H23">
        <v>3702</v>
      </c>
      <c r="I23">
        <v>1280</v>
      </c>
    </row>
    <row r="24" spans="1:28">
      <c r="A24" s="3">
        <f>A20</f>
        <v>1</v>
      </c>
      <c r="C24" s="23" t="s">
        <v>44</v>
      </c>
      <c r="D24" s="23"/>
      <c r="E24" s="23"/>
      <c r="F24" s="22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2"/>
      <c r="AB24" s="3"/>
    </row>
    <row r="25" spans="1:28">
      <c r="A25" s="3" t="s">
        <v>3</v>
      </c>
      <c r="B25" s="9">
        <f>CEILING($A$1*A24/$B$1,1)</f>
        <v>1</v>
      </c>
      <c r="D25" s="33" t="s">
        <v>4</v>
      </c>
      <c r="E25" s="3" t="s">
        <v>5</v>
      </c>
      <c r="F25" s="6" t="s">
        <v>6</v>
      </c>
      <c r="G25" s="13"/>
      <c r="H25" s="3">
        <f t="shared" ref="H25:AA25" si="5">IF(H26&lt;&gt;0,H$1,"")</f>
        <v>1</v>
      </c>
      <c r="I25" s="3">
        <f t="shared" si="5"/>
        <v>2</v>
      </c>
      <c r="J25" s="3" t="str">
        <f t="shared" si="5"/>
        <v/>
      </c>
      <c r="K25" s="3" t="str">
        <f t="shared" si="5"/>
        <v/>
      </c>
      <c r="L25" s="3" t="str">
        <f t="shared" si="5"/>
        <v/>
      </c>
      <c r="M25" s="3" t="str">
        <f t="shared" si="5"/>
        <v/>
      </c>
      <c r="N25" s="3" t="str">
        <f t="shared" si="5"/>
        <v/>
      </c>
      <c r="O25" s="3" t="str">
        <f t="shared" si="5"/>
        <v/>
      </c>
      <c r="P25" s="3" t="str">
        <f t="shared" si="5"/>
        <v/>
      </c>
      <c r="Q25" s="3" t="str">
        <f t="shared" si="5"/>
        <v/>
      </c>
      <c r="R25" s="3" t="str">
        <f t="shared" si="5"/>
        <v/>
      </c>
      <c r="S25" s="3" t="str">
        <f t="shared" si="5"/>
        <v/>
      </c>
      <c r="T25" s="3" t="str">
        <f t="shared" si="5"/>
        <v/>
      </c>
      <c r="U25" s="3" t="str">
        <f t="shared" si="5"/>
        <v/>
      </c>
      <c r="V25" s="3" t="str">
        <f t="shared" si="5"/>
        <v/>
      </c>
      <c r="W25" s="3" t="str">
        <f t="shared" si="5"/>
        <v/>
      </c>
      <c r="X25" s="3" t="str">
        <f t="shared" si="5"/>
        <v/>
      </c>
      <c r="Y25" s="3" t="str">
        <f t="shared" si="5"/>
        <v/>
      </c>
      <c r="Z25" s="3" t="str">
        <f t="shared" si="5"/>
        <v/>
      </c>
      <c r="AA25" s="6" t="str">
        <f t="shared" si="5"/>
        <v/>
      </c>
    </row>
    <row r="26" spans="1:28">
      <c r="A26" s="3" t="s">
        <v>7</v>
      </c>
      <c r="B26" s="6" t="s">
        <v>26</v>
      </c>
      <c r="C26" t="s">
        <v>8</v>
      </c>
      <c r="D26" s="34">
        <v>60</v>
      </c>
      <c r="E26" s="36">
        <f>1-G27/G26</f>
        <v>0</v>
      </c>
      <c r="F26" s="10">
        <f>SUMPRODUCT(H$1:AA$1,H26:AA26)/SUM(H26:AA26)</f>
        <v>1.2600923880297248</v>
      </c>
      <c r="G26" s="15">
        <f>SUM(H26:AA26)</f>
        <v>4979</v>
      </c>
      <c r="H26">
        <v>3684</v>
      </c>
      <c r="I26">
        <v>1295</v>
      </c>
    </row>
    <row r="27" spans="1:28">
      <c r="A27" s="3" t="s">
        <v>9</v>
      </c>
      <c r="B27" s="6" t="s">
        <v>25</v>
      </c>
      <c r="C27" t="s">
        <v>10</v>
      </c>
      <c r="D27" s="34"/>
      <c r="E27" s="36"/>
      <c r="F27" s="10">
        <f>SUMPRODUCT(H$1:AA$1,H27:AA27)/SUM(H27:AA27)</f>
        <v>1.2600923880297248</v>
      </c>
      <c r="G27" s="15">
        <f>SUM(H27:AA27)</f>
        <v>4979</v>
      </c>
      <c r="H27">
        <v>3684</v>
      </c>
      <c r="I27">
        <v>1295</v>
      </c>
    </row>
    <row r="29" spans="1:28" s="26" customFormat="1">
      <c r="B29" s="27"/>
      <c r="C29" s="30" t="str">
        <f>CONCATENATE($C$1,"n2")</f>
        <v>g3d5n2</v>
      </c>
      <c r="D29" s="29"/>
      <c r="E29" s="29"/>
      <c r="F29" s="28"/>
      <c r="G29" s="28"/>
      <c r="AA29" s="27"/>
    </row>
    <row r="30" spans="1:28">
      <c r="A30" s="3">
        <v>2</v>
      </c>
      <c r="C30" s="23" t="s">
        <v>49</v>
      </c>
      <c r="D30" s="25"/>
      <c r="E30" s="25"/>
      <c r="F30" s="24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2"/>
      <c r="AB30" s="3"/>
    </row>
    <row r="31" spans="1:28">
      <c r="A31" s="3" t="s">
        <v>3</v>
      </c>
      <c r="B31" s="9">
        <f>CEILING($A$1*A30/$B$1,1)</f>
        <v>2</v>
      </c>
      <c r="D31" s="33" t="s">
        <v>4</v>
      </c>
      <c r="E31" s="3" t="s">
        <v>5</v>
      </c>
      <c r="F31" s="6" t="s">
        <v>6</v>
      </c>
      <c r="G31" s="13"/>
      <c r="H31" s="3">
        <f t="shared" ref="H31:AA31" si="6">IF(H32&lt;&gt;0,H$1,"")</f>
        <v>1</v>
      </c>
      <c r="I31" s="3">
        <f t="shared" si="6"/>
        <v>2</v>
      </c>
      <c r="J31" s="3">
        <f t="shared" si="6"/>
        <v>3</v>
      </c>
      <c r="K31" s="3">
        <f t="shared" si="6"/>
        <v>4</v>
      </c>
      <c r="L31" s="3" t="str">
        <f t="shared" si="6"/>
        <v/>
      </c>
      <c r="M31" s="3" t="str">
        <f t="shared" si="6"/>
        <v/>
      </c>
      <c r="N31" s="3" t="str">
        <f t="shared" si="6"/>
        <v/>
      </c>
      <c r="O31" s="3" t="str">
        <f t="shared" si="6"/>
        <v/>
      </c>
      <c r="P31" s="3" t="str">
        <f t="shared" si="6"/>
        <v/>
      </c>
      <c r="Q31" s="3" t="str">
        <f t="shared" si="6"/>
        <v/>
      </c>
      <c r="R31" s="3" t="str">
        <f t="shared" si="6"/>
        <v/>
      </c>
      <c r="S31" s="3" t="str">
        <f t="shared" si="6"/>
        <v/>
      </c>
      <c r="T31" s="3" t="str">
        <f t="shared" si="6"/>
        <v/>
      </c>
      <c r="U31" s="3" t="str">
        <f t="shared" si="6"/>
        <v/>
      </c>
      <c r="V31" s="3" t="str">
        <f t="shared" si="6"/>
        <v/>
      </c>
      <c r="W31" s="3" t="str">
        <f t="shared" si="6"/>
        <v/>
      </c>
      <c r="X31" s="3" t="str">
        <f t="shared" si="6"/>
        <v/>
      </c>
      <c r="Y31" s="3" t="str">
        <f t="shared" si="6"/>
        <v/>
      </c>
      <c r="Z31" s="3" t="str">
        <f t="shared" si="6"/>
        <v/>
      </c>
      <c r="AA31" s="6" t="str">
        <f t="shared" si="6"/>
        <v/>
      </c>
    </row>
    <row r="32" spans="1:28">
      <c r="A32" s="3" t="s">
        <v>7</v>
      </c>
      <c r="B32" s="6" t="s">
        <v>26</v>
      </c>
      <c r="C32" t="s">
        <v>8</v>
      </c>
      <c r="D32" s="34">
        <v>53</v>
      </c>
      <c r="E32" s="36">
        <f>1-G33/G32</f>
        <v>0.23783783783783785</v>
      </c>
      <c r="F32" s="10">
        <f>SUMPRODUCT(H$1:AA$1,H32:AA32)/SUM(H32:AA32)</f>
        <v>2.3745745745745745</v>
      </c>
      <c r="G32" s="15">
        <f>SUM(H32:AA32)</f>
        <v>4995</v>
      </c>
      <c r="H32" s="14">
        <v>8</v>
      </c>
      <c r="I32">
        <v>3414</v>
      </c>
      <c r="J32">
        <v>1267</v>
      </c>
      <c r="K32">
        <v>306</v>
      </c>
    </row>
    <row r="33" spans="1:28">
      <c r="A33" s="3" t="s">
        <v>9</v>
      </c>
      <c r="B33" s="6" t="s">
        <v>25</v>
      </c>
      <c r="C33" t="s">
        <v>10</v>
      </c>
      <c r="D33" s="34"/>
      <c r="E33" s="36"/>
      <c r="F33" s="10">
        <f>SUMPRODUCT(H$1:AA$1,H33:AA33)/SUM(H33:AA33)</f>
        <v>2.0992907801418439</v>
      </c>
      <c r="G33" s="15">
        <f>SUM(H33:AA33)</f>
        <v>3807</v>
      </c>
      <c r="H33" s="14">
        <v>8</v>
      </c>
      <c r="I33">
        <v>3413</v>
      </c>
      <c r="J33">
        <v>386</v>
      </c>
      <c r="K33">
        <v>0</v>
      </c>
    </row>
    <row r="34" spans="1:28">
      <c r="A34" s="3">
        <f>A30</f>
        <v>2</v>
      </c>
      <c r="C34" s="23" t="s">
        <v>48</v>
      </c>
      <c r="D34" s="23"/>
      <c r="E34" s="23"/>
      <c r="F34" s="22"/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2"/>
      <c r="AB34" s="3"/>
    </row>
    <row r="35" spans="1:28">
      <c r="A35" s="3" t="s">
        <v>3</v>
      </c>
      <c r="B35" s="9">
        <f>CEILING($A$1*A34/$B$1,1)</f>
        <v>2</v>
      </c>
      <c r="D35" s="33" t="s">
        <v>4</v>
      </c>
      <c r="E35" s="3" t="s">
        <v>5</v>
      </c>
      <c r="F35" s="6" t="s">
        <v>6</v>
      </c>
      <c r="G35" s="13"/>
      <c r="H35" s="3">
        <f t="shared" ref="H35:AA35" si="7">IF(H36&lt;&gt;0,H$1,"")</f>
        <v>1</v>
      </c>
      <c r="I35" s="3">
        <f t="shared" si="7"/>
        <v>2</v>
      </c>
      <c r="J35" s="3">
        <f t="shared" si="7"/>
        <v>3</v>
      </c>
      <c r="K35" s="3">
        <f t="shared" si="7"/>
        <v>4</v>
      </c>
      <c r="L35" s="3" t="str">
        <f t="shared" si="7"/>
        <v/>
      </c>
      <c r="M35" s="3" t="str">
        <f t="shared" si="7"/>
        <v/>
      </c>
      <c r="N35" s="3" t="str">
        <f t="shared" si="7"/>
        <v/>
      </c>
      <c r="O35" s="3" t="str">
        <f t="shared" si="7"/>
        <v/>
      </c>
      <c r="P35" s="3" t="str">
        <f t="shared" si="7"/>
        <v/>
      </c>
      <c r="Q35" s="3" t="str">
        <f t="shared" si="7"/>
        <v/>
      </c>
      <c r="R35" s="3" t="str">
        <f t="shared" si="7"/>
        <v/>
      </c>
      <c r="S35" s="3" t="str">
        <f t="shared" si="7"/>
        <v/>
      </c>
      <c r="T35" s="3" t="str">
        <f t="shared" si="7"/>
        <v/>
      </c>
      <c r="U35" s="3" t="str">
        <f t="shared" si="7"/>
        <v/>
      </c>
      <c r="V35" s="3" t="str">
        <f t="shared" si="7"/>
        <v/>
      </c>
      <c r="W35" s="3" t="str">
        <f t="shared" si="7"/>
        <v/>
      </c>
      <c r="X35" s="3" t="str">
        <f t="shared" si="7"/>
        <v/>
      </c>
      <c r="Y35" s="3" t="str">
        <f t="shared" si="7"/>
        <v/>
      </c>
      <c r="Z35" s="3" t="str">
        <f t="shared" si="7"/>
        <v/>
      </c>
      <c r="AA35" s="6" t="str">
        <f t="shared" si="7"/>
        <v/>
      </c>
      <c r="AB35" s="3"/>
    </row>
    <row r="36" spans="1:28">
      <c r="A36" s="3" t="s">
        <v>7</v>
      </c>
      <c r="B36" s="6" t="s">
        <v>26</v>
      </c>
      <c r="C36" t="s">
        <v>8</v>
      </c>
      <c r="D36" s="34">
        <v>53</v>
      </c>
      <c r="E36" s="36">
        <f>1-G37/G36</f>
        <v>0.25861378205128205</v>
      </c>
      <c r="F36" s="10">
        <f>SUMPRODUCT(H$1:AA$1,H36:AA36)/SUM(H36:AA36)</f>
        <v>2.3435496794871793</v>
      </c>
      <c r="G36" s="15">
        <f>SUM(H36:AA36)</f>
        <v>4992</v>
      </c>
      <c r="H36" s="14">
        <v>16</v>
      </c>
      <c r="I36">
        <v>3497</v>
      </c>
      <c r="J36">
        <v>1227</v>
      </c>
      <c r="K36">
        <v>252</v>
      </c>
    </row>
    <row r="37" spans="1:28">
      <c r="A37" s="3" t="s">
        <v>9</v>
      </c>
      <c r="B37" s="6" t="s">
        <v>25</v>
      </c>
      <c r="C37" t="s">
        <v>10</v>
      </c>
      <c r="D37" s="34"/>
      <c r="E37" s="36"/>
      <c r="F37" s="10">
        <f>SUMPRODUCT(H$1:AA$1,H37:AA37)/SUM(H37:AA37)</f>
        <v>2.0470143204539313</v>
      </c>
      <c r="G37" s="15">
        <f>SUM(H37:AA37)</f>
        <v>3701</v>
      </c>
      <c r="H37" s="14">
        <v>16</v>
      </c>
      <c r="I37">
        <v>3495</v>
      </c>
      <c r="J37">
        <v>190</v>
      </c>
      <c r="K37">
        <v>0</v>
      </c>
    </row>
    <row r="38" spans="1:28">
      <c r="A38" s="3">
        <f>A34</f>
        <v>2</v>
      </c>
      <c r="C38" s="23" t="s">
        <v>47</v>
      </c>
      <c r="D38" s="23"/>
      <c r="E38" s="23"/>
      <c r="F38" s="22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2"/>
      <c r="AB38" s="3"/>
    </row>
    <row r="39" spans="1:28">
      <c r="A39" s="3" t="s">
        <v>3</v>
      </c>
      <c r="B39" s="9">
        <f>CEILING($A$1*A38/$B$1,1)</f>
        <v>2</v>
      </c>
      <c r="D39" s="33" t="s">
        <v>4</v>
      </c>
      <c r="E39" s="3" t="s">
        <v>5</v>
      </c>
      <c r="F39" s="6" t="s">
        <v>6</v>
      </c>
      <c r="G39" s="13"/>
      <c r="H39" s="3">
        <f t="shared" ref="H39:AA39" si="8">IF(H40&lt;&gt;0,H$1,"")</f>
        <v>1</v>
      </c>
      <c r="I39" s="3">
        <f t="shared" si="8"/>
        <v>2</v>
      </c>
      <c r="J39" s="3">
        <f t="shared" si="8"/>
        <v>3</v>
      </c>
      <c r="K39" s="3">
        <f t="shared" si="8"/>
        <v>4</v>
      </c>
      <c r="L39" s="3" t="str">
        <f t="shared" si="8"/>
        <v/>
      </c>
      <c r="M39" s="3" t="str">
        <f t="shared" si="8"/>
        <v/>
      </c>
      <c r="N39" s="3" t="str">
        <f t="shared" si="8"/>
        <v/>
      </c>
      <c r="O39" s="3" t="str">
        <f t="shared" si="8"/>
        <v/>
      </c>
      <c r="P39" s="3" t="str">
        <f t="shared" si="8"/>
        <v/>
      </c>
      <c r="Q39" s="3" t="str">
        <f t="shared" si="8"/>
        <v/>
      </c>
      <c r="R39" s="3" t="str">
        <f t="shared" si="8"/>
        <v/>
      </c>
      <c r="S39" s="3" t="str">
        <f t="shared" si="8"/>
        <v/>
      </c>
      <c r="T39" s="3" t="str">
        <f t="shared" si="8"/>
        <v/>
      </c>
      <c r="U39" s="3" t="str">
        <f t="shared" si="8"/>
        <v/>
      </c>
      <c r="V39" s="3" t="str">
        <f t="shared" si="8"/>
        <v/>
      </c>
      <c r="W39" s="3" t="str">
        <f t="shared" si="8"/>
        <v/>
      </c>
      <c r="X39" s="3" t="str">
        <f t="shared" si="8"/>
        <v/>
      </c>
      <c r="Y39" s="3" t="str">
        <f t="shared" si="8"/>
        <v/>
      </c>
      <c r="Z39" s="3" t="str">
        <f t="shared" si="8"/>
        <v/>
      </c>
      <c r="AA39" s="6" t="str">
        <f t="shared" si="8"/>
        <v/>
      </c>
    </row>
    <row r="40" spans="1:28">
      <c r="A40" s="3" t="s">
        <v>7</v>
      </c>
      <c r="B40" s="6" t="s">
        <v>26</v>
      </c>
      <c r="C40" t="s">
        <v>8</v>
      </c>
      <c r="D40" s="34">
        <v>53</v>
      </c>
      <c r="E40" s="36">
        <f>1-G41/G40</f>
        <v>0.21052631578947367</v>
      </c>
      <c r="F40" s="10">
        <f>SUMPRODUCT(H$1:AA$1,H40:AA40)/SUM(H40:AA40)</f>
        <v>2.2965046203294497</v>
      </c>
      <c r="G40" s="15">
        <f>SUM(H40:AA40)</f>
        <v>4978</v>
      </c>
      <c r="H40" s="14">
        <v>18</v>
      </c>
      <c r="I40">
        <v>3689</v>
      </c>
      <c r="J40">
        <v>1048</v>
      </c>
      <c r="K40">
        <v>223</v>
      </c>
    </row>
    <row r="41" spans="1:28">
      <c r="A41" s="3" t="s">
        <v>9</v>
      </c>
      <c r="B41" s="6" t="s">
        <v>25</v>
      </c>
      <c r="C41" t="s">
        <v>10</v>
      </c>
      <c r="D41" s="34"/>
      <c r="E41" s="36"/>
      <c r="F41" s="10">
        <f>SUMPRODUCT(H$1:AA$1,H41:AA41)/SUM(H41:AA41)</f>
        <v>2.053435114503817</v>
      </c>
      <c r="G41" s="15">
        <f>SUM(H41:AA41)</f>
        <v>3930</v>
      </c>
      <c r="H41" s="14">
        <v>18</v>
      </c>
      <c r="I41">
        <v>3684</v>
      </c>
      <c r="J41">
        <v>228</v>
      </c>
      <c r="K41">
        <v>0</v>
      </c>
    </row>
    <row r="42" spans="1:28">
      <c r="A42" s="3">
        <f>A38</f>
        <v>2</v>
      </c>
      <c r="C42" s="23" t="s">
        <v>46</v>
      </c>
      <c r="D42" s="23"/>
      <c r="E42" s="23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2"/>
      <c r="AB42" s="3"/>
    </row>
    <row r="43" spans="1:28">
      <c r="A43" s="3" t="s">
        <v>3</v>
      </c>
      <c r="B43" s="9">
        <f>CEILING($A$1*A42/$B$1,1)</f>
        <v>2</v>
      </c>
      <c r="D43" s="33" t="s">
        <v>4</v>
      </c>
      <c r="E43" s="3" t="s">
        <v>5</v>
      </c>
      <c r="F43" s="6" t="s">
        <v>6</v>
      </c>
      <c r="G43" s="13"/>
      <c r="H43" s="3">
        <f t="shared" ref="H43:AA43" si="9">IF(H44&lt;&gt;0,H$1,"")</f>
        <v>1</v>
      </c>
      <c r="I43" s="3">
        <f t="shared" si="9"/>
        <v>2</v>
      </c>
      <c r="J43" s="3">
        <f t="shared" si="9"/>
        <v>3</v>
      </c>
      <c r="K43" s="3">
        <f t="shared" si="9"/>
        <v>4</v>
      </c>
      <c r="L43" s="3" t="str">
        <f t="shared" si="9"/>
        <v/>
      </c>
      <c r="M43" s="3" t="str">
        <f t="shared" si="9"/>
        <v/>
      </c>
      <c r="N43" s="3" t="str">
        <f t="shared" si="9"/>
        <v/>
      </c>
      <c r="O43" s="3" t="str">
        <f t="shared" si="9"/>
        <v/>
      </c>
      <c r="P43" s="3" t="str">
        <f t="shared" si="9"/>
        <v/>
      </c>
      <c r="Q43" s="3" t="str">
        <f t="shared" si="9"/>
        <v/>
      </c>
      <c r="R43" s="3" t="str">
        <f t="shared" si="9"/>
        <v/>
      </c>
      <c r="S43" s="3" t="str">
        <f t="shared" si="9"/>
        <v/>
      </c>
      <c r="T43" s="3" t="str">
        <f t="shared" si="9"/>
        <v/>
      </c>
      <c r="U43" s="3" t="str">
        <f t="shared" si="9"/>
        <v/>
      </c>
      <c r="V43" s="3" t="str">
        <f t="shared" si="9"/>
        <v/>
      </c>
      <c r="W43" s="3" t="str">
        <f t="shared" si="9"/>
        <v/>
      </c>
      <c r="X43" s="3" t="str">
        <f t="shared" si="9"/>
        <v/>
      </c>
      <c r="Y43" s="3" t="str">
        <f t="shared" si="9"/>
        <v/>
      </c>
      <c r="Z43" s="3" t="str">
        <f t="shared" si="9"/>
        <v/>
      </c>
      <c r="AA43" s="6" t="str">
        <f t="shared" si="9"/>
        <v/>
      </c>
    </row>
    <row r="44" spans="1:28">
      <c r="A44" s="3" t="s">
        <v>7</v>
      </c>
      <c r="B44" s="6" t="s">
        <v>26</v>
      </c>
      <c r="C44" t="s">
        <v>8</v>
      </c>
      <c r="D44" s="34">
        <v>53</v>
      </c>
      <c r="E44" s="36">
        <f>1-G45/G44</f>
        <v>0.17847821722545676</v>
      </c>
      <c r="F44" s="10">
        <f>SUMPRODUCT(H$1:AA$1,H44:AA44)/SUM(H44:AA44)</f>
        <v>2.2664123669945795</v>
      </c>
      <c r="G44" s="15">
        <f>SUM(H44:AA44)</f>
        <v>4981</v>
      </c>
      <c r="H44" s="14">
        <v>10</v>
      </c>
      <c r="I44">
        <v>3831</v>
      </c>
      <c r="J44">
        <v>943</v>
      </c>
      <c r="K44">
        <v>197</v>
      </c>
    </row>
    <row r="45" spans="1:28">
      <c r="A45" s="3" t="s">
        <v>9</v>
      </c>
      <c r="B45" s="6" t="s">
        <v>25</v>
      </c>
      <c r="C45" t="s">
        <v>10</v>
      </c>
      <c r="D45" s="34"/>
      <c r="E45" s="36"/>
      <c r="F45" s="10">
        <f>SUMPRODUCT(H$1:AA$1,H45:AA45)/SUM(H45:AA45)</f>
        <v>2.0601173020527859</v>
      </c>
      <c r="G45" s="15">
        <f>SUM(H45:AA45)</f>
        <v>4092</v>
      </c>
      <c r="H45" s="14">
        <v>10</v>
      </c>
      <c r="I45">
        <v>3826</v>
      </c>
      <c r="J45">
        <v>256</v>
      </c>
      <c r="K45">
        <v>0</v>
      </c>
    </row>
    <row r="46" spans="1:28">
      <c r="A46" s="3">
        <f>A42</f>
        <v>2</v>
      </c>
      <c r="C46" s="23" t="s">
        <v>45</v>
      </c>
      <c r="D46" s="23"/>
      <c r="E46" s="23"/>
      <c r="F46" s="22"/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2"/>
      <c r="AB46" s="3"/>
    </row>
    <row r="47" spans="1:28">
      <c r="A47" s="3" t="s">
        <v>3</v>
      </c>
      <c r="B47" s="9">
        <f>CEILING($A$1*A46/$B$1,1)</f>
        <v>2</v>
      </c>
      <c r="D47" s="33" t="s">
        <v>4</v>
      </c>
      <c r="E47" s="3" t="s">
        <v>5</v>
      </c>
      <c r="F47" s="6" t="s">
        <v>6</v>
      </c>
      <c r="G47" s="13"/>
      <c r="H47" s="3">
        <f t="shared" ref="H47:AA47" si="10">IF(H48&lt;&gt;0,H$1,"")</f>
        <v>1</v>
      </c>
      <c r="I47" s="3">
        <f t="shared" si="10"/>
        <v>2</v>
      </c>
      <c r="J47" s="3">
        <f t="shared" si="10"/>
        <v>3</v>
      </c>
      <c r="K47" s="3">
        <f t="shared" si="10"/>
        <v>4</v>
      </c>
      <c r="L47" s="3" t="str">
        <f t="shared" si="10"/>
        <v/>
      </c>
      <c r="M47" s="3" t="str">
        <f t="shared" si="10"/>
        <v/>
      </c>
      <c r="N47" s="3" t="str">
        <f t="shared" si="10"/>
        <v/>
      </c>
      <c r="O47" s="3" t="str">
        <f t="shared" si="10"/>
        <v/>
      </c>
      <c r="P47" s="3" t="str">
        <f t="shared" si="10"/>
        <v/>
      </c>
      <c r="Q47" s="3" t="str">
        <f t="shared" si="10"/>
        <v/>
      </c>
      <c r="R47" s="3" t="str">
        <f t="shared" si="10"/>
        <v/>
      </c>
      <c r="S47" s="3" t="str">
        <f t="shared" si="10"/>
        <v/>
      </c>
      <c r="T47" s="3" t="str">
        <f t="shared" si="10"/>
        <v/>
      </c>
      <c r="U47" s="3" t="str">
        <f t="shared" si="10"/>
        <v/>
      </c>
      <c r="V47" s="3" t="str">
        <f t="shared" si="10"/>
        <v/>
      </c>
      <c r="W47" s="3" t="str">
        <f t="shared" si="10"/>
        <v/>
      </c>
      <c r="X47" s="3" t="str">
        <f t="shared" si="10"/>
        <v/>
      </c>
      <c r="Y47" s="3" t="str">
        <f t="shared" si="10"/>
        <v/>
      </c>
      <c r="Z47" s="3" t="str">
        <f t="shared" si="10"/>
        <v/>
      </c>
      <c r="AA47" s="6" t="str">
        <f t="shared" si="10"/>
        <v/>
      </c>
    </row>
    <row r="48" spans="1:28">
      <c r="A48" s="3" t="s">
        <v>7</v>
      </c>
      <c r="B48" s="6" t="s">
        <v>26</v>
      </c>
      <c r="C48" t="s">
        <v>8</v>
      </c>
      <c r="D48" s="34">
        <v>53</v>
      </c>
      <c r="E48" s="36">
        <f>1-G49/G48</f>
        <v>0.2558983666061706</v>
      </c>
      <c r="F48" s="10">
        <f>SUMPRODUCT(H$1:AA$1,H48:AA48)/SUM(H48:AA48)</f>
        <v>2.345230893325267</v>
      </c>
      <c r="G48" s="15">
        <f>SUM(H48:AA48)</f>
        <v>4959</v>
      </c>
      <c r="H48" s="14">
        <v>11</v>
      </c>
      <c r="I48">
        <v>3520</v>
      </c>
      <c r="J48">
        <v>1133</v>
      </c>
      <c r="K48">
        <v>295</v>
      </c>
    </row>
    <row r="49" spans="1:28">
      <c r="A49" s="3" t="s">
        <v>9</v>
      </c>
      <c r="B49" s="6" t="s">
        <v>25</v>
      </c>
      <c r="C49" t="s">
        <v>10</v>
      </c>
      <c r="D49" s="34"/>
      <c r="E49" s="36"/>
      <c r="F49" s="10">
        <f>SUMPRODUCT(H$1:AA$1,H49:AA49)/SUM(H49:AA49)</f>
        <v>2.0411924119241194</v>
      </c>
      <c r="G49" s="15">
        <f>SUM(H49:AA49)</f>
        <v>3690</v>
      </c>
      <c r="H49" s="14">
        <v>11</v>
      </c>
      <c r="I49">
        <v>3518</v>
      </c>
      <c r="J49">
        <v>159</v>
      </c>
      <c r="K49">
        <v>2</v>
      </c>
    </row>
    <row r="50" spans="1:28">
      <c r="A50" s="3">
        <f>A46</f>
        <v>2</v>
      </c>
      <c r="C50" s="23" t="s">
        <v>44</v>
      </c>
      <c r="D50" s="23"/>
      <c r="E50" s="23"/>
      <c r="F50" s="22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2"/>
      <c r="AB50" s="3"/>
    </row>
    <row r="51" spans="1:28">
      <c r="A51" s="3" t="s">
        <v>3</v>
      </c>
      <c r="B51" s="9">
        <f>CEILING($A$1*A50/$B$1,1)</f>
        <v>2</v>
      </c>
      <c r="D51" s="33" t="s">
        <v>4</v>
      </c>
      <c r="E51" s="3" t="s">
        <v>5</v>
      </c>
      <c r="F51" s="6" t="s">
        <v>6</v>
      </c>
      <c r="G51" s="13"/>
      <c r="H51" s="3">
        <f t="shared" ref="H51:AA51" si="11">IF(H52&lt;&gt;0,H$1,"")</f>
        <v>1</v>
      </c>
      <c r="I51" s="3">
        <f t="shared" si="11"/>
        <v>2</v>
      </c>
      <c r="J51" s="3">
        <f t="shared" si="11"/>
        <v>3</v>
      </c>
      <c r="K51" s="3">
        <f t="shared" si="11"/>
        <v>4</v>
      </c>
      <c r="L51" s="3" t="str">
        <f t="shared" si="11"/>
        <v/>
      </c>
      <c r="M51" s="3" t="str">
        <f t="shared" si="11"/>
        <v/>
      </c>
      <c r="N51" s="3" t="str">
        <f t="shared" si="11"/>
        <v/>
      </c>
      <c r="O51" s="3" t="str">
        <f t="shared" si="11"/>
        <v/>
      </c>
      <c r="P51" s="3" t="str">
        <f t="shared" si="11"/>
        <v/>
      </c>
      <c r="Q51" s="3" t="str">
        <f t="shared" si="11"/>
        <v/>
      </c>
      <c r="R51" s="3" t="str">
        <f t="shared" si="11"/>
        <v/>
      </c>
      <c r="S51" s="3" t="str">
        <f t="shared" si="11"/>
        <v/>
      </c>
      <c r="T51" s="3" t="str">
        <f t="shared" si="11"/>
        <v/>
      </c>
      <c r="U51" s="3" t="str">
        <f t="shared" si="11"/>
        <v/>
      </c>
      <c r="V51" s="3" t="str">
        <f t="shared" si="11"/>
        <v/>
      </c>
      <c r="W51" s="3" t="str">
        <f t="shared" si="11"/>
        <v/>
      </c>
      <c r="X51" s="3" t="str">
        <f t="shared" si="11"/>
        <v/>
      </c>
      <c r="Y51" s="3" t="str">
        <f t="shared" si="11"/>
        <v/>
      </c>
      <c r="Z51" s="3" t="str">
        <f t="shared" si="11"/>
        <v/>
      </c>
      <c r="AA51" s="6" t="str">
        <f t="shared" si="11"/>
        <v/>
      </c>
    </row>
    <row r="52" spans="1:28">
      <c r="A52" s="3" t="s">
        <v>7</v>
      </c>
      <c r="B52" s="6" t="s">
        <v>26</v>
      </c>
      <c r="C52" t="s">
        <v>8</v>
      </c>
      <c r="D52" s="34">
        <v>53</v>
      </c>
      <c r="E52" s="36">
        <f>1-G53/G52</f>
        <v>0.30736714975845414</v>
      </c>
      <c r="F52" s="10">
        <f>SUMPRODUCT(H$1:AA$1,H52:AA52)/SUM(H52:AA52)</f>
        <v>2.425925925925926</v>
      </c>
      <c r="G52" s="15">
        <f>SUM(H52:AA52)</f>
        <v>4968</v>
      </c>
      <c r="H52" s="14">
        <v>4</v>
      </c>
      <c r="I52">
        <v>3361</v>
      </c>
      <c r="J52">
        <v>1086</v>
      </c>
      <c r="K52">
        <v>517</v>
      </c>
    </row>
    <row r="53" spans="1:28">
      <c r="A53" s="3" t="s">
        <v>9</v>
      </c>
      <c r="B53" s="6" t="s">
        <v>25</v>
      </c>
      <c r="C53" t="s">
        <v>10</v>
      </c>
      <c r="D53" s="34"/>
      <c r="E53" s="36"/>
      <c r="F53" s="10">
        <f>SUMPRODUCT(H$1:AA$1,H53:AA53)/SUM(H53:AA53)</f>
        <v>2.0229584423132811</v>
      </c>
      <c r="G53" s="15">
        <f>SUM(H53:AA53)</f>
        <v>3441</v>
      </c>
      <c r="H53" s="14">
        <v>4</v>
      </c>
      <c r="I53">
        <v>3355</v>
      </c>
      <c r="J53">
        <v>81</v>
      </c>
      <c r="K53">
        <v>1</v>
      </c>
    </row>
    <row r="55" spans="1:28" s="26" customFormat="1">
      <c r="B55" s="27"/>
      <c r="C55" s="30" t="str">
        <f>CONCATENATE($C$1,"n3")</f>
        <v>g3d5n3</v>
      </c>
      <c r="D55" s="29"/>
      <c r="E55" s="29"/>
      <c r="F55" s="28"/>
      <c r="G55" s="28"/>
      <c r="AA55" s="27"/>
    </row>
    <row r="56" spans="1:28">
      <c r="A56" s="3">
        <v>3</v>
      </c>
      <c r="C56" s="23" t="s">
        <v>49</v>
      </c>
      <c r="D56" s="25"/>
      <c r="E56" s="25"/>
      <c r="F56" s="24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2"/>
      <c r="AB56" s="3"/>
    </row>
    <row r="57" spans="1:28">
      <c r="A57" s="3" t="s">
        <v>3</v>
      </c>
      <c r="B57" s="9">
        <f>CEILING($A$1*A56/$B$1,1)</f>
        <v>2</v>
      </c>
      <c r="D57" s="33" t="s">
        <v>4</v>
      </c>
      <c r="E57" s="3" t="s">
        <v>5</v>
      </c>
      <c r="F57" s="6" t="s">
        <v>6</v>
      </c>
      <c r="G57" s="13"/>
      <c r="H57" s="3" t="str">
        <f t="shared" ref="H57:AA57" si="12">IF(H58&lt;&gt;0,H$1,"")</f>
        <v/>
      </c>
      <c r="I57" s="3">
        <f t="shared" si="12"/>
        <v>2</v>
      </c>
      <c r="J57" s="3">
        <f t="shared" si="12"/>
        <v>3</v>
      </c>
      <c r="K57" s="3">
        <f t="shared" si="12"/>
        <v>4</v>
      </c>
      <c r="L57" s="3">
        <f t="shared" si="12"/>
        <v>5</v>
      </c>
      <c r="M57" s="3">
        <f t="shared" si="12"/>
        <v>6</v>
      </c>
      <c r="N57" s="3" t="str">
        <f t="shared" si="12"/>
        <v/>
      </c>
      <c r="O57" s="3" t="str">
        <f t="shared" si="12"/>
        <v/>
      </c>
      <c r="P57" s="3" t="str">
        <f t="shared" si="12"/>
        <v/>
      </c>
      <c r="Q57" s="3" t="str">
        <f t="shared" si="12"/>
        <v/>
      </c>
      <c r="R57" s="3" t="str">
        <f t="shared" si="12"/>
        <v/>
      </c>
      <c r="S57" s="3" t="str">
        <f t="shared" si="12"/>
        <v/>
      </c>
      <c r="T57" s="3" t="str">
        <f t="shared" si="12"/>
        <v/>
      </c>
      <c r="U57" s="3" t="str">
        <f t="shared" si="12"/>
        <v/>
      </c>
      <c r="V57" s="3" t="str">
        <f t="shared" si="12"/>
        <v/>
      </c>
      <c r="W57" s="3" t="str">
        <f t="shared" si="12"/>
        <v/>
      </c>
      <c r="X57" s="3" t="str">
        <f t="shared" si="12"/>
        <v/>
      </c>
      <c r="Y57" s="3" t="str">
        <f t="shared" si="12"/>
        <v/>
      </c>
      <c r="Z57" s="3" t="str">
        <f t="shared" si="12"/>
        <v/>
      </c>
      <c r="AA57" s="6" t="str">
        <f t="shared" si="12"/>
        <v/>
      </c>
    </row>
    <row r="58" spans="1:28">
      <c r="A58" s="3" t="s">
        <v>7</v>
      </c>
      <c r="B58" s="6" t="s">
        <v>26</v>
      </c>
      <c r="C58" t="s">
        <v>8</v>
      </c>
      <c r="D58" s="34">
        <v>68</v>
      </c>
      <c r="E58" s="36">
        <f>1-G59/G58</f>
        <v>0.28872814948764314</v>
      </c>
      <c r="F58" s="10">
        <f>SUMPRODUCT(H$1:AA$1,H58:AA58)/SUM(H58:AA58)</f>
        <v>3.4360056258790435</v>
      </c>
      <c r="G58" s="15">
        <f>SUM(H58:AA58)</f>
        <v>4977</v>
      </c>
      <c r="H58" s="14"/>
      <c r="I58">
        <v>40</v>
      </c>
      <c r="J58">
        <v>3313</v>
      </c>
      <c r="K58">
        <v>1137</v>
      </c>
      <c r="L58">
        <v>388</v>
      </c>
      <c r="M58">
        <v>99</v>
      </c>
    </row>
    <row r="59" spans="1:28">
      <c r="A59" s="3" t="s">
        <v>9</v>
      </c>
      <c r="B59" s="6" t="s">
        <v>25</v>
      </c>
      <c r="C59" t="s">
        <v>10</v>
      </c>
      <c r="D59" s="34"/>
      <c r="E59" s="36"/>
      <c r="F59" s="10">
        <f>SUMPRODUCT(H$1:AA$1,H59:AA59)/SUM(H59:AA59)</f>
        <v>3.0420903954802259</v>
      </c>
      <c r="G59" s="15">
        <f>SUM(H59:AA59)</f>
        <v>3540</v>
      </c>
      <c r="H59" s="14"/>
      <c r="I59">
        <v>40</v>
      </c>
      <c r="J59">
        <v>3311</v>
      </c>
      <c r="K59">
        <v>189</v>
      </c>
      <c r="L59">
        <v>0</v>
      </c>
      <c r="M59">
        <v>0</v>
      </c>
    </row>
    <row r="60" spans="1:28">
      <c r="A60" s="3">
        <f>A56</f>
        <v>3</v>
      </c>
      <c r="C60" s="23" t="s">
        <v>48</v>
      </c>
      <c r="D60" s="23"/>
      <c r="E60" s="23"/>
      <c r="F60" s="22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2"/>
      <c r="AB60" s="3"/>
    </row>
    <row r="61" spans="1:28">
      <c r="A61" s="3" t="s">
        <v>3</v>
      </c>
      <c r="B61" s="9">
        <f>CEILING($A$1*A60/$B$1,1)</f>
        <v>2</v>
      </c>
      <c r="D61" s="33" t="s">
        <v>4</v>
      </c>
      <c r="E61" s="3" t="s">
        <v>5</v>
      </c>
      <c r="F61" s="6" t="s">
        <v>6</v>
      </c>
      <c r="G61" s="13"/>
      <c r="H61" s="3" t="str">
        <f t="shared" ref="H61:AA61" si="13">IF(H62&lt;&gt;0,H$1,"")</f>
        <v/>
      </c>
      <c r="I61" s="3">
        <f t="shared" si="13"/>
        <v>2</v>
      </c>
      <c r="J61" s="3">
        <f t="shared" si="13"/>
        <v>3</v>
      </c>
      <c r="K61" s="3">
        <f t="shared" si="13"/>
        <v>4</v>
      </c>
      <c r="L61" s="3">
        <f t="shared" si="13"/>
        <v>5</v>
      </c>
      <c r="M61" s="3">
        <f t="shared" si="13"/>
        <v>6</v>
      </c>
      <c r="N61" s="3" t="str">
        <f t="shared" si="13"/>
        <v/>
      </c>
      <c r="O61" s="3" t="str">
        <f t="shared" si="13"/>
        <v/>
      </c>
      <c r="P61" s="3" t="str">
        <f t="shared" si="13"/>
        <v/>
      </c>
      <c r="Q61" s="3" t="str">
        <f t="shared" si="13"/>
        <v/>
      </c>
      <c r="R61" s="3" t="str">
        <f t="shared" si="13"/>
        <v/>
      </c>
      <c r="S61" s="3" t="str">
        <f t="shared" si="13"/>
        <v/>
      </c>
      <c r="T61" s="3" t="str">
        <f t="shared" si="13"/>
        <v/>
      </c>
      <c r="U61" s="3" t="str">
        <f t="shared" si="13"/>
        <v/>
      </c>
      <c r="V61" s="3" t="str">
        <f t="shared" si="13"/>
        <v/>
      </c>
      <c r="W61" s="3" t="str">
        <f t="shared" si="13"/>
        <v/>
      </c>
      <c r="X61" s="3" t="str">
        <f t="shared" si="13"/>
        <v/>
      </c>
      <c r="Y61" s="3" t="str">
        <f t="shared" si="13"/>
        <v/>
      </c>
      <c r="Z61" s="3" t="str">
        <f t="shared" si="13"/>
        <v/>
      </c>
      <c r="AA61" s="6" t="str">
        <f t="shared" si="13"/>
        <v/>
      </c>
      <c r="AB61" s="3"/>
    </row>
    <row r="62" spans="1:28">
      <c r="A62" s="3" t="s">
        <v>7</v>
      </c>
      <c r="B62" s="6" t="s">
        <v>26</v>
      </c>
      <c r="C62" t="s">
        <v>8</v>
      </c>
      <c r="D62" s="34">
        <v>68</v>
      </c>
      <c r="E62" s="36">
        <f>1-G63/G62</f>
        <v>0.25386623820044185</v>
      </c>
      <c r="F62" s="10">
        <f>SUMPRODUCT(H$1:AA$1,H62:AA62)/SUM(H62:AA62)</f>
        <v>3.3840128539867442</v>
      </c>
      <c r="G62" s="15">
        <f>SUM(H62:AA62)</f>
        <v>4979</v>
      </c>
      <c r="I62">
        <v>58</v>
      </c>
      <c r="J62">
        <v>3438</v>
      </c>
      <c r="K62">
        <v>1071</v>
      </c>
      <c r="L62">
        <v>337</v>
      </c>
      <c r="M62">
        <v>75</v>
      </c>
    </row>
    <row r="63" spans="1:28">
      <c r="A63" s="3" t="s">
        <v>9</v>
      </c>
      <c r="B63" s="6" t="s">
        <v>25</v>
      </c>
      <c r="C63" t="s">
        <v>10</v>
      </c>
      <c r="D63" s="34"/>
      <c r="E63" s="36"/>
      <c r="F63" s="10">
        <f>SUMPRODUCT(H$1:AA$1,H63:AA63)/SUM(H63:AA63)</f>
        <v>3.0433378196500671</v>
      </c>
      <c r="G63" s="15">
        <f>SUM(H63:AA63)</f>
        <v>3715</v>
      </c>
      <c r="I63">
        <v>58</v>
      </c>
      <c r="J63">
        <v>3438</v>
      </c>
      <c r="K63">
        <v>219</v>
      </c>
      <c r="L63">
        <v>0</v>
      </c>
      <c r="M63">
        <v>0</v>
      </c>
    </row>
    <row r="64" spans="1:28">
      <c r="A64" s="3">
        <f>A60</f>
        <v>3</v>
      </c>
      <c r="C64" s="23" t="s">
        <v>47</v>
      </c>
      <c r="D64" s="23"/>
      <c r="E64" s="23"/>
      <c r="F64" s="22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2"/>
      <c r="AB64" s="3"/>
    </row>
    <row r="65" spans="1:28">
      <c r="A65" s="3" t="s">
        <v>3</v>
      </c>
      <c r="B65" s="9">
        <f>CEILING($A$1*A64/$B$1,1)</f>
        <v>2</v>
      </c>
      <c r="D65" s="33" t="s">
        <v>4</v>
      </c>
      <c r="E65" s="3" t="s">
        <v>5</v>
      </c>
      <c r="F65" s="6" t="s">
        <v>6</v>
      </c>
      <c r="G65" s="13"/>
      <c r="H65" s="3" t="str">
        <f t="shared" ref="H65:AA65" si="14">IF(H66&lt;&gt;0,H$1,"")</f>
        <v/>
      </c>
      <c r="I65" s="3">
        <f t="shared" si="14"/>
        <v>2</v>
      </c>
      <c r="J65" s="3">
        <f t="shared" si="14"/>
        <v>3</v>
      </c>
      <c r="K65" s="3">
        <f t="shared" si="14"/>
        <v>4</v>
      </c>
      <c r="L65" s="3">
        <f t="shared" si="14"/>
        <v>5</v>
      </c>
      <c r="M65" s="3">
        <f t="shared" si="14"/>
        <v>6</v>
      </c>
      <c r="N65" s="3" t="str">
        <f t="shared" si="14"/>
        <v/>
      </c>
      <c r="O65" s="3" t="str">
        <f t="shared" si="14"/>
        <v/>
      </c>
      <c r="P65" s="3" t="str">
        <f t="shared" si="14"/>
        <v/>
      </c>
      <c r="Q65" s="3" t="str">
        <f t="shared" si="14"/>
        <v/>
      </c>
      <c r="R65" s="3" t="str">
        <f t="shared" si="14"/>
        <v/>
      </c>
      <c r="S65" s="3" t="str">
        <f t="shared" si="14"/>
        <v/>
      </c>
      <c r="T65" s="3" t="str">
        <f t="shared" si="14"/>
        <v/>
      </c>
      <c r="U65" s="3" t="str">
        <f t="shared" si="14"/>
        <v/>
      </c>
      <c r="V65" s="3" t="str">
        <f t="shared" si="14"/>
        <v/>
      </c>
      <c r="W65" s="3" t="str">
        <f t="shared" si="14"/>
        <v/>
      </c>
      <c r="X65" s="3" t="str">
        <f t="shared" si="14"/>
        <v/>
      </c>
      <c r="Y65" s="3" t="str">
        <f t="shared" si="14"/>
        <v/>
      </c>
      <c r="Z65" s="3" t="str">
        <f t="shared" si="14"/>
        <v/>
      </c>
      <c r="AA65" s="6" t="str">
        <f t="shared" si="14"/>
        <v/>
      </c>
    </row>
    <row r="66" spans="1:28">
      <c r="A66" s="3" t="s">
        <v>7</v>
      </c>
      <c r="B66" s="6" t="s">
        <v>26</v>
      </c>
      <c r="C66" t="s">
        <v>8</v>
      </c>
      <c r="D66" s="34">
        <v>68</v>
      </c>
      <c r="E66" s="36">
        <f>1-G67/G66</f>
        <v>0.16271118262268702</v>
      </c>
      <c r="F66" s="10">
        <f>SUMPRODUCT(H$1:AA$1,H66:AA66)/SUM(H66:AA66)</f>
        <v>3.2449718423169749</v>
      </c>
      <c r="G66" s="15">
        <f>SUM(H66:AA66)</f>
        <v>4972</v>
      </c>
      <c r="I66">
        <v>103</v>
      </c>
      <c r="J66">
        <v>3799</v>
      </c>
      <c r="K66">
        <v>852</v>
      </c>
      <c r="L66">
        <v>185</v>
      </c>
      <c r="M66">
        <v>33</v>
      </c>
    </row>
    <row r="67" spans="1:28">
      <c r="A67" s="3" t="s">
        <v>9</v>
      </c>
      <c r="B67" s="6" t="s">
        <v>25</v>
      </c>
      <c r="C67" t="s">
        <v>10</v>
      </c>
      <c r="D67" s="34"/>
      <c r="E67" s="36"/>
      <c r="F67" s="10">
        <f>SUMPRODUCT(H$1:AA$1,H67:AA67)/SUM(H67:AA67)</f>
        <v>3.0379533989911121</v>
      </c>
      <c r="G67" s="15">
        <f>SUM(H67:AA67)</f>
        <v>4163</v>
      </c>
      <c r="I67">
        <v>103</v>
      </c>
      <c r="J67">
        <v>3799</v>
      </c>
      <c r="K67">
        <v>261</v>
      </c>
      <c r="L67">
        <v>0</v>
      </c>
      <c r="M67">
        <v>0</v>
      </c>
    </row>
    <row r="68" spans="1:28">
      <c r="A68" s="3">
        <f>A64</f>
        <v>3</v>
      </c>
      <c r="C68" s="23" t="s">
        <v>46</v>
      </c>
      <c r="D68" s="23"/>
      <c r="E68" s="23"/>
      <c r="F68" s="22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2"/>
      <c r="AB68" s="3"/>
    </row>
    <row r="69" spans="1:28">
      <c r="A69" s="3" t="s">
        <v>3</v>
      </c>
      <c r="B69" s="9">
        <f>CEILING($A$1*A68/$B$1,1)</f>
        <v>2</v>
      </c>
      <c r="D69" s="33" t="s">
        <v>4</v>
      </c>
      <c r="E69" s="3" t="s">
        <v>5</v>
      </c>
      <c r="F69" s="6" t="s">
        <v>6</v>
      </c>
      <c r="G69" s="13"/>
      <c r="H69" s="3" t="str">
        <f t="shared" ref="H69:AA69" si="15">IF(H70&lt;&gt;0,H$1,"")</f>
        <v/>
      </c>
      <c r="I69" s="3">
        <f t="shared" si="15"/>
        <v>2</v>
      </c>
      <c r="J69" s="3">
        <f t="shared" si="15"/>
        <v>3</v>
      </c>
      <c r="K69" s="3">
        <f t="shared" si="15"/>
        <v>4</v>
      </c>
      <c r="L69" s="3">
        <f t="shared" si="15"/>
        <v>5</v>
      </c>
      <c r="M69" s="3">
        <f t="shared" si="15"/>
        <v>6</v>
      </c>
      <c r="N69" s="3" t="str">
        <f t="shared" si="15"/>
        <v/>
      </c>
      <c r="O69" s="3" t="str">
        <f t="shared" si="15"/>
        <v/>
      </c>
      <c r="P69" s="3" t="str">
        <f t="shared" si="15"/>
        <v/>
      </c>
      <c r="Q69" s="3" t="str">
        <f t="shared" si="15"/>
        <v/>
      </c>
      <c r="R69" s="3" t="str">
        <f t="shared" si="15"/>
        <v/>
      </c>
      <c r="S69" s="3" t="str">
        <f t="shared" si="15"/>
        <v/>
      </c>
      <c r="T69" s="3" t="str">
        <f t="shared" si="15"/>
        <v/>
      </c>
      <c r="U69" s="3" t="str">
        <f t="shared" si="15"/>
        <v/>
      </c>
      <c r="V69" s="3" t="str">
        <f t="shared" si="15"/>
        <v/>
      </c>
      <c r="W69" s="3" t="str">
        <f t="shared" si="15"/>
        <v/>
      </c>
      <c r="X69" s="3" t="str">
        <f t="shared" si="15"/>
        <v/>
      </c>
      <c r="Y69" s="3" t="str">
        <f t="shared" si="15"/>
        <v/>
      </c>
      <c r="Z69" s="3" t="str">
        <f t="shared" si="15"/>
        <v/>
      </c>
      <c r="AA69" s="6" t="str">
        <f t="shared" si="15"/>
        <v/>
      </c>
    </row>
    <row r="70" spans="1:28">
      <c r="A70" s="3" t="s">
        <v>7</v>
      </c>
      <c r="B70" s="6" t="s">
        <v>26</v>
      </c>
      <c r="C70" t="s">
        <v>8</v>
      </c>
      <c r="D70" s="34">
        <v>68</v>
      </c>
      <c r="E70" s="36">
        <f>1-G71/G70</f>
        <v>0.13781986701591775</v>
      </c>
      <c r="F70" s="10">
        <f>SUMPRODUCT(H$1:AA$1,H70:AA70)/SUM(H70:AA70)</f>
        <v>3.2115655853314529</v>
      </c>
      <c r="G70" s="15">
        <f>SUM(H70:AA70)</f>
        <v>4963</v>
      </c>
      <c r="I70">
        <v>143</v>
      </c>
      <c r="J70">
        <v>3859</v>
      </c>
      <c r="K70">
        <v>759</v>
      </c>
      <c r="L70">
        <v>172</v>
      </c>
      <c r="M70">
        <v>30</v>
      </c>
    </row>
    <row r="71" spans="1:28">
      <c r="A71" s="3" t="s">
        <v>9</v>
      </c>
      <c r="B71" s="6" t="s">
        <v>25</v>
      </c>
      <c r="C71" t="s">
        <v>10</v>
      </c>
      <c r="D71" s="34"/>
      <c r="E71" s="36"/>
      <c r="F71" s="10">
        <f>SUMPRODUCT(H$1:AA$1,H71:AA71)/SUM(H71:AA71)</f>
        <v>3.0313157279738259</v>
      </c>
      <c r="G71" s="15">
        <f>SUM(H71:AA71)</f>
        <v>4279</v>
      </c>
      <c r="I71">
        <v>143</v>
      </c>
      <c r="J71">
        <v>3859</v>
      </c>
      <c r="K71">
        <v>277</v>
      </c>
      <c r="L71">
        <v>0</v>
      </c>
      <c r="M71">
        <v>0</v>
      </c>
    </row>
    <row r="72" spans="1:28">
      <c r="A72" s="3">
        <f>A68</f>
        <v>3</v>
      </c>
      <c r="C72" s="23" t="s">
        <v>45</v>
      </c>
      <c r="D72" s="23"/>
      <c r="E72" s="23"/>
      <c r="F72" s="22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2"/>
      <c r="AB72" s="3"/>
    </row>
    <row r="73" spans="1:28">
      <c r="A73" s="3" t="s">
        <v>3</v>
      </c>
      <c r="B73" s="9">
        <f>CEILING($A$1*A72/$B$1,1)</f>
        <v>2</v>
      </c>
      <c r="D73" s="33" t="s">
        <v>4</v>
      </c>
      <c r="E73" s="3" t="s">
        <v>5</v>
      </c>
      <c r="F73" s="6" t="s">
        <v>6</v>
      </c>
      <c r="G73" s="13"/>
      <c r="H73" s="3" t="str">
        <f t="shared" ref="H73:AA73" si="16">IF(H74&lt;&gt;0,H$1,"")</f>
        <v/>
      </c>
      <c r="I73" s="3">
        <f t="shared" si="16"/>
        <v>2</v>
      </c>
      <c r="J73" s="3">
        <f t="shared" si="16"/>
        <v>3</v>
      </c>
      <c r="K73" s="3">
        <f t="shared" si="16"/>
        <v>4</v>
      </c>
      <c r="L73" s="3">
        <f t="shared" si="16"/>
        <v>5</v>
      </c>
      <c r="M73" s="3">
        <f t="shared" si="16"/>
        <v>6</v>
      </c>
      <c r="N73" s="3" t="str">
        <f t="shared" si="16"/>
        <v/>
      </c>
      <c r="O73" s="3" t="str">
        <f t="shared" si="16"/>
        <v/>
      </c>
      <c r="P73" s="3" t="str">
        <f t="shared" si="16"/>
        <v/>
      </c>
      <c r="Q73" s="3" t="str">
        <f t="shared" si="16"/>
        <v/>
      </c>
      <c r="R73" s="3" t="str">
        <f t="shared" si="16"/>
        <v/>
      </c>
      <c r="S73" s="3" t="str">
        <f t="shared" si="16"/>
        <v/>
      </c>
      <c r="T73" s="3" t="str">
        <f t="shared" si="16"/>
        <v/>
      </c>
      <c r="U73" s="3" t="str">
        <f t="shared" si="16"/>
        <v/>
      </c>
      <c r="V73" s="3" t="str">
        <f t="shared" si="16"/>
        <v/>
      </c>
      <c r="W73" s="3" t="str">
        <f t="shared" si="16"/>
        <v/>
      </c>
      <c r="X73" s="3" t="str">
        <f t="shared" si="16"/>
        <v/>
      </c>
      <c r="Y73" s="3" t="str">
        <f t="shared" si="16"/>
        <v/>
      </c>
      <c r="Z73" s="3" t="str">
        <f t="shared" si="16"/>
        <v/>
      </c>
      <c r="AA73" s="6" t="str">
        <f t="shared" si="16"/>
        <v/>
      </c>
    </row>
    <row r="74" spans="1:28">
      <c r="A74" s="3" t="s">
        <v>7</v>
      </c>
      <c r="B74" s="6" t="s">
        <v>26</v>
      </c>
      <c r="C74" t="s">
        <v>8</v>
      </c>
      <c r="D74" s="34">
        <v>68</v>
      </c>
      <c r="E74" s="36">
        <f>1-G75/G74</f>
        <v>0.2552934059286146</v>
      </c>
      <c r="F74" s="10">
        <f>SUMPRODUCT(H$1:AA$1,H74:AA74)/SUM(H74:AA74)</f>
        <v>3.3950393224440409</v>
      </c>
      <c r="G74" s="15">
        <f>SUM(H74:AA74)</f>
        <v>4959</v>
      </c>
      <c r="I74">
        <v>64</v>
      </c>
      <c r="J74">
        <v>3457</v>
      </c>
      <c r="K74">
        <v>963</v>
      </c>
      <c r="L74">
        <v>365</v>
      </c>
      <c r="M74">
        <v>110</v>
      </c>
    </row>
    <row r="75" spans="1:28">
      <c r="A75" s="3" t="s">
        <v>9</v>
      </c>
      <c r="B75" s="6" t="s">
        <v>25</v>
      </c>
      <c r="C75" t="s">
        <v>10</v>
      </c>
      <c r="D75" s="34"/>
      <c r="E75" s="36"/>
      <c r="F75" s="10">
        <f>SUMPRODUCT(H$1:AA$1,H75:AA75)/SUM(H75:AA75)</f>
        <v>3.0338478202003789</v>
      </c>
      <c r="G75" s="15">
        <f>SUM(H75:AA75)</f>
        <v>3693</v>
      </c>
      <c r="I75">
        <v>64</v>
      </c>
      <c r="J75">
        <v>3456</v>
      </c>
      <c r="K75">
        <v>165</v>
      </c>
      <c r="L75">
        <v>0</v>
      </c>
      <c r="M75">
        <v>8</v>
      </c>
    </row>
    <row r="76" spans="1:28">
      <c r="A76" s="3">
        <f>A72</f>
        <v>3</v>
      </c>
      <c r="C76" s="23" t="s">
        <v>44</v>
      </c>
      <c r="D76" s="23"/>
      <c r="E76" s="23"/>
      <c r="F76" s="22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2"/>
      <c r="AB76" s="3"/>
    </row>
    <row r="77" spans="1:28">
      <c r="A77" s="3" t="s">
        <v>3</v>
      </c>
      <c r="B77" s="9">
        <f>CEILING($A$1*A76/$B$1,1)</f>
        <v>2</v>
      </c>
      <c r="D77" s="33" t="s">
        <v>4</v>
      </c>
      <c r="E77" s="3" t="s">
        <v>5</v>
      </c>
      <c r="F77" s="6" t="s">
        <v>6</v>
      </c>
      <c r="G77" s="13"/>
      <c r="H77" s="3" t="str">
        <f t="shared" ref="H77:AA77" si="17">IF(H78&lt;&gt;0,H$1,"")</f>
        <v/>
      </c>
      <c r="I77" s="3">
        <f t="shared" si="17"/>
        <v>2</v>
      </c>
      <c r="J77" s="3">
        <f t="shared" si="17"/>
        <v>3</v>
      </c>
      <c r="K77" s="3">
        <f t="shared" si="17"/>
        <v>4</v>
      </c>
      <c r="L77" s="3">
        <f t="shared" si="17"/>
        <v>5</v>
      </c>
      <c r="M77" s="3">
        <f t="shared" si="17"/>
        <v>6</v>
      </c>
      <c r="N77" s="3" t="str">
        <f t="shared" si="17"/>
        <v/>
      </c>
      <c r="O77" s="3" t="str">
        <f t="shared" si="17"/>
        <v/>
      </c>
      <c r="P77" s="3" t="str">
        <f t="shared" si="17"/>
        <v/>
      </c>
      <c r="Q77" s="3" t="str">
        <f t="shared" si="17"/>
        <v/>
      </c>
      <c r="R77" s="3" t="str">
        <f t="shared" si="17"/>
        <v/>
      </c>
      <c r="S77" s="3" t="str">
        <f t="shared" si="17"/>
        <v/>
      </c>
      <c r="T77" s="3" t="str">
        <f t="shared" si="17"/>
        <v/>
      </c>
      <c r="U77" s="3" t="str">
        <f t="shared" si="17"/>
        <v/>
      </c>
      <c r="V77" s="3" t="str">
        <f t="shared" si="17"/>
        <v/>
      </c>
      <c r="W77" s="3" t="str">
        <f t="shared" si="17"/>
        <v/>
      </c>
      <c r="X77" s="3" t="str">
        <f t="shared" si="17"/>
        <v/>
      </c>
      <c r="Y77" s="3" t="str">
        <f t="shared" si="17"/>
        <v/>
      </c>
      <c r="Z77" s="3" t="str">
        <f t="shared" si="17"/>
        <v/>
      </c>
      <c r="AA77" s="6" t="str">
        <f t="shared" si="17"/>
        <v/>
      </c>
    </row>
    <row r="78" spans="1:28">
      <c r="A78" s="3" t="s">
        <v>7</v>
      </c>
      <c r="B78" s="6" t="s">
        <v>26</v>
      </c>
      <c r="C78" t="s">
        <v>8</v>
      </c>
      <c r="D78" s="34">
        <v>68</v>
      </c>
      <c r="E78" s="36">
        <f>1-G79/G78</f>
        <v>0.34871071716357771</v>
      </c>
      <c r="F78" s="10">
        <f>SUMPRODUCT(H$1:AA$1,H78:AA78)/SUM(H78:AA78)</f>
        <v>3.5968976631748588</v>
      </c>
      <c r="G78" s="15">
        <f>SUM(H78:AA78)</f>
        <v>4964</v>
      </c>
      <c r="I78">
        <v>16</v>
      </c>
      <c r="J78">
        <v>3145</v>
      </c>
      <c r="K78">
        <v>946</v>
      </c>
      <c r="L78">
        <v>538</v>
      </c>
      <c r="M78">
        <v>319</v>
      </c>
    </row>
    <row r="79" spans="1:28">
      <c r="A79" s="3" t="s">
        <v>9</v>
      </c>
      <c r="B79" s="6" t="s">
        <v>25</v>
      </c>
      <c r="C79" t="s">
        <v>10</v>
      </c>
      <c r="D79" s="34"/>
      <c r="E79" s="36"/>
      <c r="F79" s="10">
        <f>SUMPRODUCT(H$1:AA$1,H79:AA79)/SUM(H79:AA79)</f>
        <v>3.0207237859573151</v>
      </c>
      <c r="G79" s="15">
        <f>SUM(H79:AA79)</f>
        <v>3233</v>
      </c>
      <c r="I79">
        <v>16</v>
      </c>
      <c r="J79">
        <v>3144</v>
      </c>
      <c r="K79">
        <v>68</v>
      </c>
      <c r="L79">
        <v>0</v>
      </c>
      <c r="M79">
        <v>5</v>
      </c>
    </row>
    <row r="81" spans="1:28" s="26" customFormat="1">
      <c r="B81" s="27"/>
      <c r="C81" s="30" t="str">
        <f>CONCATENATE($C$1,"n4")</f>
        <v>g3d5n4</v>
      </c>
      <c r="D81" s="29"/>
      <c r="E81" s="29"/>
      <c r="F81" s="28"/>
      <c r="G81" s="28"/>
      <c r="AA81" s="27"/>
    </row>
    <row r="82" spans="1:28">
      <c r="A82" s="3">
        <v>4</v>
      </c>
      <c r="C82" s="23" t="s">
        <v>49</v>
      </c>
      <c r="D82" s="25"/>
      <c r="E82" s="25"/>
      <c r="F82" s="24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2"/>
      <c r="AB82" s="3"/>
    </row>
    <row r="83" spans="1:28">
      <c r="A83" s="3" t="s">
        <v>3</v>
      </c>
      <c r="B83" s="9">
        <f>CEILING($A$1*A82/$B$1,1)</f>
        <v>3</v>
      </c>
      <c r="D83" s="33" t="s">
        <v>4</v>
      </c>
      <c r="E83" s="3" t="s">
        <v>5</v>
      </c>
      <c r="F83" s="6" t="s">
        <v>6</v>
      </c>
      <c r="G83" s="13"/>
      <c r="H83" s="3" t="str">
        <f t="shared" ref="H83:AA83" si="18">IF(H84&lt;&gt;0,H$1,"")</f>
        <v/>
      </c>
      <c r="I83" s="3" t="str">
        <f t="shared" si="18"/>
        <v/>
      </c>
      <c r="J83" s="3">
        <f t="shared" si="18"/>
        <v>3</v>
      </c>
      <c r="K83" s="3">
        <f t="shared" si="18"/>
        <v>4</v>
      </c>
      <c r="L83" s="3">
        <f t="shared" si="18"/>
        <v>5</v>
      </c>
      <c r="M83" s="3">
        <f t="shared" si="18"/>
        <v>6</v>
      </c>
      <c r="N83" s="3">
        <f t="shared" si="18"/>
        <v>7</v>
      </c>
      <c r="O83" s="3">
        <f t="shared" si="18"/>
        <v>8</v>
      </c>
      <c r="P83" s="3" t="str">
        <f t="shared" si="18"/>
        <v/>
      </c>
      <c r="Q83" s="3" t="str">
        <f t="shared" si="18"/>
        <v/>
      </c>
      <c r="R83" s="3" t="str">
        <f t="shared" si="18"/>
        <v/>
      </c>
      <c r="S83" s="3" t="str">
        <f t="shared" si="18"/>
        <v/>
      </c>
      <c r="T83" s="3" t="str">
        <f t="shared" si="18"/>
        <v/>
      </c>
      <c r="U83" s="3" t="str">
        <f t="shared" si="18"/>
        <v/>
      </c>
      <c r="V83" s="3" t="str">
        <f t="shared" si="18"/>
        <v/>
      </c>
      <c r="W83" s="3" t="str">
        <f t="shared" si="18"/>
        <v/>
      </c>
      <c r="X83" s="3" t="str">
        <f t="shared" si="18"/>
        <v/>
      </c>
      <c r="Y83" s="3" t="str">
        <f t="shared" si="18"/>
        <v/>
      </c>
      <c r="Z83" s="3" t="str">
        <f t="shared" si="18"/>
        <v/>
      </c>
      <c r="AA83" s="6" t="str">
        <f t="shared" si="18"/>
        <v/>
      </c>
    </row>
    <row r="84" spans="1:28">
      <c r="A84" s="3" t="s">
        <v>7</v>
      </c>
      <c r="B84" s="6" t="s">
        <v>26</v>
      </c>
      <c r="C84" t="s">
        <v>8</v>
      </c>
      <c r="D84" s="34">
        <v>67</v>
      </c>
      <c r="E84" s="36">
        <f>1-G85/G84</f>
        <v>0.29411764705882348</v>
      </c>
      <c r="F84" s="10">
        <f>SUMPRODUCT(H$1:AA$1,H84:AA84)/SUM(H84:AA84)</f>
        <v>4.4661563255439161</v>
      </c>
      <c r="G84" s="15">
        <f>SUM(H84:AA84)</f>
        <v>4964</v>
      </c>
      <c r="H84" s="14"/>
      <c r="J84">
        <v>88</v>
      </c>
      <c r="K84">
        <v>3245</v>
      </c>
      <c r="L84">
        <v>1074</v>
      </c>
      <c r="M84">
        <v>380</v>
      </c>
      <c r="N84">
        <v>140</v>
      </c>
      <c r="O84">
        <v>37</v>
      </c>
    </row>
    <row r="85" spans="1:28">
      <c r="A85" s="3" t="s">
        <v>9</v>
      </c>
      <c r="B85" s="6" t="s">
        <v>25</v>
      </c>
      <c r="C85" t="s">
        <v>10</v>
      </c>
      <c r="D85" s="34"/>
      <c r="E85" s="36"/>
      <c r="F85" s="10">
        <f>SUMPRODUCT(H$1:AA$1,H85:AA85)/SUM(H85:AA85)</f>
        <v>4.0236872146118721</v>
      </c>
      <c r="G85" s="15">
        <f>SUM(H85:AA85)</f>
        <v>3504</v>
      </c>
      <c r="H85" s="14"/>
      <c r="J85">
        <v>88</v>
      </c>
      <c r="K85">
        <v>3245</v>
      </c>
      <c r="L85">
        <v>171</v>
      </c>
      <c r="M85">
        <v>0</v>
      </c>
      <c r="N85">
        <v>0</v>
      </c>
      <c r="O85">
        <v>0</v>
      </c>
    </row>
    <row r="86" spans="1:28">
      <c r="A86" s="3">
        <f>A82</f>
        <v>4</v>
      </c>
      <c r="C86" s="23" t="s">
        <v>48</v>
      </c>
      <c r="D86" s="23"/>
      <c r="E86" s="23"/>
      <c r="F86" s="22"/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2"/>
      <c r="AB86" s="3"/>
    </row>
    <row r="87" spans="1:28">
      <c r="A87" s="3" t="s">
        <v>3</v>
      </c>
      <c r="B87" s="9">
        <f>CEILING($A$1*A86/$B$1,1)</f>
        <v>3</v>
      </c>
      <c r="D87" s="33" t="s">
        <v>4</v>
      </c>
      <c r="E87" s="3" t="s">
        <v>5</v>
      </c>
      <c r="F87" s="6" t="s">
        <v>6</v>
      </c>
      <c r="G87" s="13"/>
      <c r="H87" s="3" t="str">
        <f t="shared" ref="H87:AA87" si="19">IF(H88&lt;&gt;0,H$1,"")</f>
        <v/>
      </c>
      <c r="I87" s="3" t="str">
        <f t="shared" si="19"/>
        <v/>
      </c>
      <c r="J87" s="3">
        <f t="shared" si="19"/>
        <v>3</v>
      </c>
      <c r="K87" s="3">
        <f t="shared" si="19"/>
        <v>4</v>
      </c>
      <c r="L87" s="3">
        <f t="shared" si="19"/>
        <v>5</v>
      </c>
      <c r="M87" s="3">
        <f t="shared" si="19"/>
        <v>6</v>
      </c>
      <c r="N87" s="3">
        <f t="shared" si="19"/>
        <v>7</v>
      </c>
      <c r="O87" s="3">
        <f t="shared" si="19"/>
        <v>8</v>
      </c>
      <c r="P87" s="3" t="str">
        <f t="shared" si="19"/>
        <v/>
      </c>
      <c r="Q87" s="3" t="str">
        <f t="shared" si="19"/>
        <v/>
      </c>
      <c r="R87" s="3" t="str">
        <f t="shared" si="19"/>
        <v/>
      </c>
      <c r="S87" s="3" t="str">
        <f t="shared" si="19"/>
        <v/>
      </c>
      <c r="T87" s="3" t="str">
        <f t="shared" si="19"/>
        <v/>
      </c>
      <c r="U87" s="3" t="str">
        <f t="shared" si="19"/>
        <v/>
      </c>
      <c r="V87" s="3" t="str">
        <f t="shared" si="19"/>
        <v/>
      </c>
      <c r="W87" s="3" t="str">
        <f t="shared" si="19"/>
        <v/>
      </c>
      <c r="X87" s="3" t="str">
        <f t="shared" si="19"/>
        <v/>
      </c>
      <c r="Y87" s="3" t="str">
        <f t="shared" si="19"/>
        <v/>
      </c>
      <c r="Z87" s="3" t="str">
        <f t="shared" si="19"/>
        <v/>
      </c>
      <c r="AA87" s="6" t="str">
        <f t="shared" si="19"/>
        <v/>
      </c>
      <c r="AB87" s="3"/>
    </row>
    <row r="88" spans="1:28">
      <c r="A88" s="3" t="s">
        <v>7</v>
      </c>
      <c r="B88" s="6" t="s">
        <v>26</v>
      </c>
      <c r="C88" t="s">
        <v>8</v>
      </c>
      <c r="D88" s="34">
        <v>67</v>
      </c>
      <c r="E88" s="36">
        <f>1-G89/G88</f>
        <v>0.25060532687651327</v>
      </c>
      <c r="F88" s="10">
        <f>SUMPRODUCT(H$1:AA$1,H88:AA88)/SUM(H88:AA88)</f>
        <v>4.3825665859564165</v>
      </c>
      <c r="G88" s="15">
        <f>SUM(H88:AA88)</f>
        <v>4956</v>
      </c>
      <c r="J88">
        <v>121</v>
      </c>
      <c r="K88">
        <v>3400</v>
      </c>
      <c r="L88">
        <v>1004</v>
      </c>
      <c r="M88">
        <v>306</v>
      </c>
      <c r="N88">
        <v>99</v>
      </c>
      <c r="O88">
        <v>26</v>
      </c>
    </row>
    <row r="89" spans="1:28">
      <c r="A89" s="3" t="s">
        <v>9</v>
      </c>
      <c r="B89" s="6" t="s">
        <v>25</v>
      </c>
      <c r="C89" t="s">
        <v>10</v>
      </c>
      <c r="D89" s="34"/>
      <c r="E89" s="36"/>
      <c r="F89" s="10">
        <f>SUMPRODUCT(H$1:AA$1,H89:AA89)/SUM(H89:AA89)</f>
        <v>4.0193861066235863</v>
      </c>
      <c r="G89" s="15">
        <f>SUM(H89:AA89)</f>
        <v>3714</v>
      </c>
      <c r="J89">
        <v>121</v>
      </c>
      <c r="K89">
        <v>3400</v>
      </c>
      <c r="L89">
        <v>193</v>
      </c>
      <c r="M89">
        <v>0</v>
      </c>
      <c r="N89">
        <v>0</v>
      </c>
      <c r="O89">
        <v>0</v>
      </c>
    </row>
    <row r="90" spans="1:28">
      <c r="A90" s="3">
        <f>A86</f>
        <v>4</v>
      </c>
      <c r="C90" s="23" t="s">
        <v>47</v>
      </c>
      <c r="D90" s="23"/>
      <c r="E90" s="23"/>
      <c r="F90" s="22"/>
      <c r="G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2"/>
      <c r="AB90" s="3"/>
    </row>
    <row r="91" spans="1:28">
      <c r="A91" s="3" t="s">
        <v>3</v>
      </c>
      <c r="B91" s="9">
        <f>CEILING($A$1*A90/$B$1,1)</f>
        <v>3</v>
      </c>
      <c r="D91" s="33" t="s">
        <v>4</v>
      </c>
      <c r="E91" s="3" t="s">
        <v>5</v>
      </c>
      <c r="F91" s="6" t="s">
        <v>6</v>
      </c>
      <c r="G91" s="13"/>
      <c r="H91" s="3" t="str">
        <f t="shared" ref="H91:AA91" si="20">IF(H92&lt;&gt;0,H$1,"")</f>
        <v/>
      </c>
      <c r="I91" s="3" t="str">
        <f t="shared" si="20"/>
        <v/>
      </c>
      <c r="J91" s="3">
        <f t="shared" si="20"/>
        <v>3</v>
      </c>
      <c r="K91" s="3">
        <f t="shared" si="20"/>
        <v>4</v>
      </c>
      <c r="L91" s="3">
        <f t="shared" si="20"/>
        <v>5</v>
      </c>
      <c r="M91" s="3">
        <f t="shared" si="20"/>
        <v>6</v>
      </c>
      <c r="N91" s="3">
        <f t="shared" si="20"/>
        <v>7</v>
      </c>
      <c r="O91" s="3">
        <f t="shared" si="20"/>
        <v>8</v>
      </c>
      <c r="P91" s="3" t="str">
        <f t="shared" si="20"/>
        <v/>
      </c>
      <c r="Q91" s="3" t="str">
        <f t="shared" si="20"/>
        <v/>
      </c>
      <c r="R91" s="3" t="str">
        <f t="shared" si="20"/>
        <v/>
      </c>
      <c r="S91" s="3" t="str">
        <f t="shared" si="20"/>
        <v/>
      </c>
      <c r="T91" s="3" t="str">
        <f t="shared" si="20"/>
        <v/>
      </c>
      <c r="U91" s="3" t="str">
        <f t="shared" si="20"/>
        <v/>
      </c>
      <c r="V91" s="3" t="str">
        <f t="shared" si="20"/>
        <v/>
      </c>
      <c r="W91" s="3" t="str">
        <f t="shared" si="20"/>
        <v/>
      </c>
      <c r="X91" s="3" t="str">
        <f t="shared" si="20"/>
        <v/>
      </c>
      <c r="Y91" s="3" t="str">
        <f t="shared" si="20"/>
        <v/>
      </c>
      <c r="Z91" s="3" t="str">
        <f t="shared" si="20"/>
        <v/>
      </c>
      <c r="AA91" s="6" t="str">
        <f t="shared" si="20"/>
        <v/>
      </c>
    </row>
    <row r="92" spans="1:28">
      <c r="A92" s="3" t="s">
        <v>7</v>
      </c>
      <c r="B92" s="6" t="s">
        <v>26</v>
      </c>
      <c r="C92" t="s">
        <v>8</v>
      </c>
      <c r="D92" s="34">
        <v>67</v>
      </c>
      <c r="E92" s="36">
        <f>1-G93/G92</f>
        <v>0.1478646253021757</v>
      </c>
      <c r="F92" s="10">
        <f>SUMPRODUCT(H$1:AA$1,H92:AA92)/SUM(H92:AA92)</f>
        <v>4.2089041095890414</v>
      </c>
      <c r="G92" s="15">
        <f>SUM(H92:AA92)</f>
        <v>4964</v>
      </c>
      <c r="J92">
        <v>260</v>
      </c>
      <c r="K92">
        <v>3714</v>
      </c>
      <c r="L92">
        <v>760</v>
      </c>
      <c r="M92">
        <v>161</v>
      </c>
      <c r="N92">
        <v>61</v>
      </c>
      <c r="O92">
        <v>8</v>
      </c>
    </row>
    <row r="93" spans="1:28">
      <c r="A93" s="3" t="s">
        <v>9</v>
      </c>
      <c r="B93" s="6" t="s">
        <v>25</v>
      </c>
      <c r="C93" t="s">
        <v>10</v>
      </c>
      <c r="D93" s="34"/>
      <c r="E93" s="36"/>
      <c r="F93" s="10">
        <f>SUMPRODUCT(H$1:AA$1,H93:AA93)/SUM(H93:AA93)</f>
        <v>3.9990543735224588</v>
      </c>
      <c r="G93" s="15">
        <f>SUM(H93:AA93)</f>
        <v>4230</v>
      </c>
      <c r="J93">
        <v>260</v>
      </c>
      <c r="K93">
        <v>3714</v>
      </c>
      <c r="L93">
        <v>256</v>
      </c>
      <c r="M93">
        <v>0</v>
      </c>
      <c r="N93">
        <v>0</v>
      </c>
      <c r="O93">
        <v>0</v>
      </c>
    </row>
    <row r="94" spans="1:28">
      <c r="A94" s="3">
        <f>A90</f>
        <v>4</v>
      </c>
      <c r="C94" s="23" t="s">
        <v>46</v>
      </c>
      <c r="D94" s="23"/>
      <c r="E94" s="23"/>
      <c r="F94" s="22"/>
      <c r="G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2"/>
      <c r="AB94" s="3"/>
    </row>
    <row r="95" spans="1:28">
      <c r="A95" s="3" t="s">
        <v>3</v>
      </c>
      <c r="B95" s="9">
        <f>CEILING($A$1*A94/$B$1,1)</f>
        <v>3</v>
      </c>
      <c r="D95" s="33" t="s">
        <v>4</v>
      </c>
      <c r="E95" s="3" t="s">
        <v>5</v>
      </c>
      <c r="F95" s="6" t="s">
        <v>6</v>
      </c>
      <c r="G95" s="13"/>
      <c r="H95" s="3" t="str">
        <f t="shared" ref="H95:AA95" si="21">IF(H96&lt;&gt;0,H$1,"")</f>
        <v/>
      </c>
      <c r="I95" s="3" t="str">
        <f t="shared" si="21"/>
        <v/>
      </c>
      <c r="J95" s="3">
        <f t="shared" si="21"/>
        <v>3</v>
      </c>
      <c r="K95" s="3">
        <f t="shared" si="21"/>
        <v>4</v>
      </c>
      <c r="L95" s="3">
        <f t="shared" si="21"/>
        <v>5</v>
      </c>
      <c r="M95" s="3">
        <f t="shared" si="21"/>
        <v>6</v>
      </c>
      <c r="N95" s="3">
        <f t="shared" si="21"/>
        <v>7</v>
      </c>
      <c r="O95" s="3">
        <f t="shared" si="21"/>
        <v>8</v>
      </c>
      <c r="P95" s="3" t="str">
        <f t="shared" si="21"/>
        <v/>
      </c>
      <c r="Q95" s="3" t="str">
        <f t="shared" si="21"/>
        <v/>
      </c>
      <c r="R95" s="3" t="str">
        <f t="shared" si="21"/>
        <v/>
      </c>
      <c r="S95" s="3" t="str">
        <f t="shared" si="21"/>
        <v/>
      </c>
      <c r="T95" s="3" t="str">
        <f t="shared" si="21"/>
        <v/>
      </c>
      <c r="U95" s="3" t="str">
        <f t="shared" si="21"/>
        <v/>
      </c>
      <c r="V95" s="3" t="str">
        <f t="shared" si="21"/>
        <v/>
      </c>
      <c r="W95" s="3" t="str">
        <f t="shared" si="21"/>
        <v/>
      </c>
      <c r="X95" s="3" t="str">
        <f t="shared" si="21"/>
        <v/>
      </c>
      <c r="Y95" s="3" t="str">
        <f t="shared" si="21"/>
        <v/>
      </c>
      <c r="Z95" s="3" t="str">
        <f t="shared" si="21"/>
        <v/>
      </c>
      <c r="AA95" s="6" t="str">
        <f t="shared" si="21"/>
        <v/>
      </c>
    </row>
    <row r="96" spans="1:28">
      <c r="A96" s="3" t="s">
        <v>7</v>
      </c>
      <c r="B96" s="6" t="s">
        <v>26</v>
      </c>
      <c r="C96" t="s">
        <v>8</v>
      </c>
      <c r="D96" s="34">
        <v>67</v>
      </c>
      <c r="E96" s="36">
        <f>1-G97/G96</f>
        <v>8.910087274203371E-2</v>
      </c>
      <c r="F96" s="10">
        <f>SUMPRODUCT(H$1:AA$1,H96:AA96)/SUM(H96:AA96)</f>
        <v>4.1039171909884313</v>
      </c>
      <c r="G96" s="15">
        <f>SUM(H96:AA96)</f>
        <v>4927</v>
      </c>
      <c r="J96">
        <v>350</v>
      </c>
      <c r="K96">
        <v>3871</v>
      </c>
      <c r="L96">
        <v>580</v>
      </c>
      <c r="M96">
        <v>100</v>
      </c>
      <c r="N96">
        <v>22</v>
      </c>
      <c r="O96">
        <v>4</v>
      </c>
    </row>
    <row r="97" spans="1:28">
      <c r="A97" s="3" t="s">
        <v>9</v>
      </c>
      <c r="B97" s="6" t="s">
        <v>25</v>
      </c>
      <c r="C97" t="s">
        <v>10</v>
      </c>
      <c r="D97" s="34"/>
      <c r="E97" s="36"/>
      <c r="F97" s="10">
        <f>SUMPRODUCT(H$1:AA$1,H97:AA97)/SUM(H97:AA97)</f>
        <v>3.9817290552584672</v>
      </c>
      <c r="G97" s="15">
        <f>SUM(H97:AA97)</f>
        <v>4488</v>
      </c>
      <c r="J97">
        <v>350</v>
      </c>
      <c r="K97">
        <v>3870</v>
      </c>
      <c r="L97">
        <v>268</v>
      </c>
      <c r="M97">
        <v>0</v>
      </c>
      <c r="N97">
        <v>0</v>
      </c>
      <c r="O97">
        <v>0</v>
      </c>
    </row>
    <row r="98" spans="1:28">
      <c r="A98" s="3">
        <f>A94</f>
        <v>4</v>
      </c>
      <c r="C98" s="23" t="s">
        <v>45</v>
      </c>
      <c r="D98" s="23"/>
      <c r="E98" s="23"/>
      <c r="F98" s="22"/>
      <c r="G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2"/>
      <c r="AB98" s="3"/>
    </row>
    <row r="99" spans="1:28">
      <c r="A99" s="3" t="s">
        <v>3</v>
      </c>
      <c r="B99" s="9">
        <f>CEILING($A$1*A98/$B$1,1)</f>
        <v>3</v>
      </c>
      <c r="D99" s="33" t="s">
        <v>4</v>
      </c>
      <c r="E99" s="3" t="s">
        <v>5</v>
      </c>
      <c r="F99" s="6" t="s">
        <v>6</v>
      </c>
      <c r="G99" s="13"/>
      <c r="H99" s="3" t="str">
        <f t="shared" ref="H99:AA99" si="22">IF(H100&lt;&gt;0,H$1,"")</f>
        <v/>
      </c>
      <c r="I99" s="3" t="str">
        <f t="shared" si="22"/>
        <v/>
      </c>
      <c r="J99" s="3">
        <f t="shared" si="22"/>
        <v>3</v>
      </c>
      <c r="K99" s="3">
        <f t="shared" si="22"/>
        <v>4</v>
      </c>
      <c r="L99" s="3">
        <f t="shared" si="22"/>
        <v>5</v>
      </c>
      <c r="M99" s="3">
        <f t="shared" si="22"/>
        <v>6</v>
      </c>
      <c r="N99" s="3">
        <f t="shared" si="22"/>
        <v>7</v>
      </c>
      <c r="O99" s="3">
        <f t="shared" si="22"/>
        <v>8</v>
      </c>
      <c r="P99" s="3" t="str">
        <f t="shared" si="22"/>
        <v/>
      </c>
      <c r="Q99" s="3" t="str">
        <f t="shared" si="22"/>
        <v/>
      </c>
      <c r="R99" s="3" t="str">
        <f t="shared" si="22"/>
        <v/>
      </c>
      <c r="S99" s="3" t="str">
        <f t="shared" si="22"/>
        <v/>
      </c>
      <c r="T99" s="3" t="str">
        <f t="shared" si="22"/>
        <v/>
      </c>
      <c r="U99" s="3" t="str">
        <f t="shared" si="22"/>
        <v/>
      </c>
      <c r="V99" s="3" t="str">
        <f t="shared" si="22"/>
        <v/>
      </c>
      <c r="W99" s="3" t="str">
        <f t="shared" si="22"/>
        <v/>
      </c>
      <c r="X99" s="3" t="str">
        <f t="shared" si="22"/>
        <v/>
      </c>
      <c r="Y99" s="3" t="str">
        <f t="shared" si="22"/>
        <v/>
      </c>
      <c r="Z99" s="3" t="str">
        <f t="shared" si="22"/>
        <v/>
      </c>
      <c r="AA99" s="6" t="str">
        <f t="shared" si="22"/>
        <v/>
      </c>
    </row>
    <row r="100" spans="1:28">
      <c r="A100" s="3" t="s">
        <v>7</v>
      </c>
      <c r="B100" s="6" t="s">
        <v>26</v>
      </c>
      <c r="C100" t="s">
        <v>8</v>
      </c>
      <c r="D100" s="34">
        <v>67</v>
      </c>
      <c r="E100" s="36">
        <f>1-G101/G100</f>
        <v>0.24007330482590106</v>
      </c>
      <c r="F100" s="10">
        <f>SUMPRODUCT(H$1:AA$1,H100:AA100)/SUM(H100:AA100)</f>
        <v>4.3767053553247814</v>
      </c>
      <c r="G100" s="15">
        <f>SUM(H100:AA100)</f>
        <v>4911</v>
      </c>
      <c r="J100">
        <v>189</v>
      </c>
      <c r="K100">
        <v>3343</v>
      </c>
      <c r="L100">
        <v>903</v>
      </c>
      <c r="M100">
        <v>323</v>
      </c>
      <c r="N100">
        <v>122</v>
      </c>
      <c r="O100">
        <v>31</v>
      </c>
    </row>
    <row r="101" spans="1:28">
      <c r="A101" s="3" t="s">
        <v>9</v>
      </c>
      <c r="B101" s="6" t="s">
        <v>25</v>
      </c>
      <c r="C101" t="s">
        <v>10</v>
      </c>
      <c r="D101" s="34"/>
      <c r="E101" s="36"/>
      <c r="F101" s="10">
        <f>SUMPRODUCT(H$1:AA$1,H101:AA101)/SUM(H101:AA101)</f>
        <v>4.004019292604502</v>
      </c>
      <c r="G101" s="15">
        <f>SUM(H101:AA101)</f>
        <v>3732</v>
      </c>
      <c r="J101">
        <v>189</v>
      </c>
      <c r="K101">
        <v>3342</v>
      </c>
      <c r="L101">
        <v>200</v>
      </c>
      <c r="M101">
        <v>0</v>
      </c>
      <c r="N101">
        <v>0</v>
      </c>
      <c r="O101">
        <v>1</v>
      </c>
    </row>
    <row r="102" spans="1:28">
      <c r="A102" s="3">
        <f>A98</f>
        <v>4</v>
      </c>
      <c r="C102" s="23" t="s">
        <v>44</v>
      </c>
      <c r="D102" s="23"/>
      <c r="E102" s="23"/>
      <c r="F102" s="22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2"/>
      <c r="AB102" s="3"/>
    </row>
    <row r="103" spans="1:28">
      <c r="A103" s="3" t="s">
        <v>3</v>
      </c>
      <c r="B103" s="9">
        <f>CEILING($A$1*A102/$B$1,1)</f>
        <v>3</v>
      </c>
      <c r="D103" s="33" t="s">
        <v>4</v>
      </c>
      <c r="E103" s="3" t="s">
        <v>5</v>
      </c>
      <c r="F103" s="6" t="s">
        <v>6</v>
      </c>
      <c r="G103" s="13"/>
      <c r="H103" s="3" t="str">
        <f t="shared" ref="H103:AA103" si="23">IF(H104&lt;&gt;0,H$1,"")</f>
        <v/>
      </c>
      <c r="I103" s="3" t="str">
        <f t="shared" si="23"/>
        <v/>
      </c>
      <c r="J103" s="3">
        <f t="shared" si="23"/>
        <v>3</v>
      </c>
      <c r="K103" s="3">
        <f t="shared" si="23"/>
        <v>4</v>
      </c>
      <c r="L103" s="3">
        <f t="shared" si="23"/>
        <v>5</v>
      </c>
      <c r="M103" s="3">
        <f t="shared" si="23"/>
        <v>6</v>
      </c>
      <c r="N103" s="3">
        <f t="shared" si="23"/>
        <v>7</v>
      </c>
      <c r="O103" s="3">
        <f t="shared" si="23"/>
        <v>8</v>
      </c>
      <c r="P103" s="3" t="str">
        <f t="shared" si="23"/>
        <v/>
      </c>
      <c r="Q103" s="3" t="str">
        <f t="shared" si="23"/>
        <v/>
      </c>
      <c r="R103" s="3" t="str">
        <f t="shared" si="23"/>
        <v/>
      </c>
      <c r="S103" s="3" t="str">
        <f t="shared" si="23"/>
        <v/>
      </c>
      <c r="T103" s="3" t="str">
        <f t="shared" si="23"/>
        <v/>
      </c>
      <c r="U103" s="3" t="str">
        <f t="shared" si="23"/>
        <v/>
      </c>
      <c r="V103" s="3" t="str">
        <f t="shared" si="23"/>
        <v/>
      </c>
      <c r="W103" s="3" t="str">
        <f t="shared" si="23"/>
        <v/>
      </c>
      <c r="X103" s="3" t="str">
        <f t="shared" si="23"/>
        <v/>
      </c>
      <c r="Y103" s="3" t="str">
        <f t="shared" si="23"/>
        <v/>
      </c>
      <c r="Z103" s="3" t="str">
        <f t="shared" si="23"/>
        <v/>
      </c>
      <c r="AA103" s="6" t="str">
        <f t="shared" si="23"/>
        <v/>
      </c>
    </row>
    <row r="104" spans="1:28">
      <c r="A104" s="3" t="s">
        <v>7</v>
      </c>
      <c r="B104" s="6" t="s">
        <v>26</v>
      </c>
      <c r="C104" t="s">
        <v>8</v>
      </c>
      <c r="D104" s="34">
        <v>67</v>
      </c>
      <c r="E104" s="36">
        <f>1-G105/G104</f>
        <v>0.3609479440956046</v>
      </c>
      <c r="F104" s="10">
        <f>SUMPRODUCT(H$1:AA$1,H104:AA104)/SUM(H104:AA104)</f>
        <v>4.7214907838768481</v>
      </c>
      <c r="G104" s="15">
        <f>SUM(H104:AA104)</f>
        <v>4937</v>
      </c>
      <c r="J104">
        <v>35</v>
      </c>
      <c r="K104">
        <v>3046</v>
      </c>
      <c r="L104">
        <v>852</v>
      </c>
      <c r="M104">
        <v>485</v>
      </c>
      <c r="N104">
        <v>301</v>
      </c>
      <c r="O104">
        <v>218</v>
      </c>
    </row>
    <row r="105" spans="1:28">
      <c r="A105" s="3" t="s">
        <v>9</v>
      </c>
      <c r="B105" s="6" t="s">
        <v>25</v>
      </c>
      <c r="C105" t="s">
        <v>10</v>
      </c>
      <c r="D105" s="34"/>
      <c r="E105" s="36"/>
      <c r="F105" s="10">
        <f>SUMPRODUCT(H$1:AA$1,H105:AA105)/SUM(H105:AA105)</f>
        <v>4.0152139461172744</v>
      </c>
      <c r="G105" s="15">
        <f>SUM(H105:AA105)</f>
        <v>3155</v>
      </c>
      <c r="J105">
        <v>35</v>
      </c>
      <c r="K105">
        <v>3046</v>
      </c>
      <c r="L105">
        <v>71</v>
      </c>
      <c r="M105">
        <v>0</v>
      </c>
      <c r="N105">
        <v>0</v>
      </c>
      <c r="O105">
        <v>3</v>
      </c>
    </row>
    <row r="107" spans="1:28" s="26" customFormat="1">
      <c r="B107" s="27"/>
      <c r="C107" s="30" t="str">
        <f>CONCATENATE($C$1,"n5")</f>
        <v>g3d5n5</v>
      </c>
      <c r="D107" s="29"/>
      <c r="E107" s="29"/>
      <c r="F107" s="28"/>
      <c r="G107" s="28"/>
      <c r="AA107" s="27"/>
    </row>
    <row r="108" spans="1:28">
      <c r="A108" s="3">
        <v>5</v>
      </c>
      <c r="C108" s="23" t="s">
        <v>49</v>
      </c>
      <c r="D108" s="25"/>
      <c r="E108" s="25"/>
      <c r="F108" s="24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2"/>
      <c r="AB108" s="3"/>
    </row>
    <row r="109" spans="1:28">
      <c r="A109" s="3" t="s">
        <v>3</v>
      </c>
      <c r="B109" s="9">
        <f>CEILING($A$1*A108/$B$1,1)</f>
        <v>3</v>
      </c>
      <c r="D109" s="33" t="s">
        <v>4</v>
      </c>
      <c r="E109" s="3" t="s">
        <v>5</v>
      </c>
      <c r="F109" s="6" t="s">
        <v>6</v>
      </c>
      <c r="G109" s="13"/>
      <c r="H109" s="3" t="str">
        <f t="shared" ref="H109:AA109" si="24">IF(H110&lt;&gt;0,H$1,"")</f>
        <v/>
      </c>
      <c r="I109" s="3" t="str">
        <f t="shared" si="24"/>
        <v/>
      </c>
      <c r="J109" s="3">
        <f t="shared" si="24"/>
        <v>3</v>
      </c>
      <c r="K109" s="3">
        <f t="shared" si="24"/>
        <v>4</v>
      </c>
      <c r="L109" s="3">
        <f t="shared" si="24"/>
        <v>5</v>
      </c>
      <c r="M109" s="3">
        <f t="shared" si="24"/>
        <v>6</v>
      </c>
      <c r="N109" s="3">
        <f t="shared" si="24"/>
        <v>7</v>
      </c>
      <c r="O109" s="3">
        <f t="shared" si="24"/>
        <v>8</v>
      </c>
      <c r="P109" s="3">
        <f t="shared" si="24"/>
        <v>9</v>
      </c>
      <c r="Q109" s="3">
        <f t="shared" si="24"/>
        <v>10</v>
      </c>
      <c r="R109" s="3" t="str">
        <f t="shared" si="24"/>
        <v/>
      </c>
      <c r="S109" s="3" t="str">
        <f t="shared" si="24"/>
        <v/>
      </c>
      <c r="T109" s="3" t="str">
        <f t="shared" si="24"/>
        <v/>
      </c>
      <c r="U109" s="3" t="str">
        <f t="shared" si="24"/>
        <v/>
      </c>
      <c r="V109" s="3" t="str">
        <f t="shared" si="24"/>
        <v/>
      </c>
      <c r="W109" s="3" t="str">
        <f t="shared" si="24"/>
        <v/>
      </c>
      <c r="X109" s="3" t="str">
        <f t="shared" si="24"/>
        <v/>
      </c>
      <c r="Y109" s="3" t="str">
        <f t="shared" si="24"/>
        <v/>
      </c>
      <c r="Z109" s="3" t="str">
        <f t="shared" si="24"/>
        <v/>
      </c>
      <c r="AA109" s="6" t="str">
        <f t="shared" si="24"/>
        <v/>
      </c>
    </row>
    <row r="110" spans="1:28">
      <c r="A110" s="3" t="s">
        <v>7</v>
      </c>
      <c r="B110" s="6" t="s">
        <v>26</v>
      </c>
      <c r="C110" t="s">
        <v>8</v>
      </c>
      <c r="D110" s="34">
        <v>80</v>
      </c>
      <c r="E110" s="36">
        <f>1-G111/G110</f>
        <v>0.28246753246753242</v>
      </c>
      <c r="F110" s="10">
        <f>SUMPRODUCT(H$1:AA$1,H110:AA110)/SUM(H110:AA110)</f>
        <v>5.459212662337662</v>
      </c>
      <c r="G110" s="15">
        <f>SUM(H110:AA110)</f>
        <v>4928</v>
      </c>
      <c r="H110" s="14"/>
      <c r="J110">
        <v>1</v>
      </c>
      <c r="K110">
        <v>174</v>
      </c>
      <c r="L110">
        <v>3187</v>
      </c>
      <c r="M110">
        <v>985</v>
      </c>
      <c r="N110">
        <v>352</v>
      </c>
      <c r="O110">
        <v>177</v>
      </c>
      <c r="P110">
        <v>41</v>
      </c>
      <c r="Q110">
        <v>11</v>
      </c>
    </row>
    <row r="111" spans="1:28">
      <c r="A111" s="3" t="s">
        <v>9</v>
      </c>
      <c r="B111" s="6" t="s">
        <v>25</v>
      </c>
      <c r="C111" t="s">
        <v>10</v>
      </c>
      <c r="D111" s="34"/>
      <c r="E111" s="36"/>
      <c r="F111" s="10">
        <f>SUMPRODUCT(H$1:AA$1,H111:AA111)/SUM(H111:AA111)</f>
        <v>4.9994343891402711</v>
      </c>
      <c r="G111" s="15">
        <f>SUM(H111:AA111)</f>
        <v>3536</v>
      </c>
      <c r="H111" s="14"/>
      <c r="J111">
        <v>1</v>
      </c>
      <c r="K111">
        <v>174</v>
      </c>
      <c r="L111">
        <v>3187</v>
      </c>
      <c r="M111">
        <v>174</v>
      </c>
      <c r="N111">
        <v>0</v>
      </c>
      <c r="O111">
        <v>0</v>
      </c>
      <c r="P111">
        <v>0</v>
      </c>
      <c r="Q111">
        <v>0</v>
      </c>
    </row>
    <row r="112" spans="1:28">
      <c r="A112" s="3">
        <f>A108</f>
        <v>5</v>
      </c>
      <c r="C112" s="23" t="s">
        <v>48</v>
      </c>
      <c r="D112" s="23"/>
      <c r="E112" s="23"/>
      <c r="F112" s="22"/>
      <c r="G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2"/>
      <c r="AB112" s="3"/>
    </row>
    <row r="113" spans="1:28">
      <c r="A113" s="3" t="s">
        <v>3</v>
      </c>
      <c r="B113" s="9">
        <f>CEILING($A$1*A112/$B$1,1)</f>
        <v>3</v>
      </c>
      <c r="D113" s="33" t="s">
        <v>4</v>
      </c>
      <c r="E113" s="3" t="s">
        <v>5</v>
      </c>
      <c r="F113" s="6" t="s">
        <v>6</v>
      </c>
      <c r="G113" s="13"/>
      <c r="H113" s="3" t="str">
        <f t="shared" ref="H113:AA113" si="25">IF(H114&lt;&gt;0,H$1,"")</f>
        <v/>
      </c>
      <c r="I113" s="3" t="str">
        <f t="shared" si="25"/>
        <v/>
      </c>
      <c r="J113" s="3" t="str">
        <f t="shared" si="25"/>
        <v/>
      </c>
      <c r="K113" s="3">
        <f t="shared" si="25"/>
        <v>4</v>
      </c>
      <c r="L113" s="3">
        <f t="shared" si="25"/>
        <v>5</v>
      </c>
      <c r="M113" s="3">
        <f t="shared" si="25"/>
        <v>6</v>
      </c>
      <c r="N113" s="3">
        <f t="shared" si="25"/>
        <v>7</v>
      </c>
      <c r="O113" s="3">
        <f t="shared" si="25"/>
        <v>8</v>
      </c>
      <c r="P113" s="3">
        <f t="shared" si="25"/>
        <v>9</v>
      </c>
      <c r="Q113" s="3">
        <f t="shared" si="25"/>
        <v>10</v>
      </c>
      <c r="R113" s="3" t="str">
        <f t="shared" si="25"/>
        <v/>
      </c>
      <c r="S113" s="3" t="str">
        <f t="shared" si="25"/>
        <v/>
      </c>
      <c r="T113" s="3" t="str">
        <f t="shared" si="25"/>
        <v/>
      </c>
      <c r="U113" s="3" t="str">
        <f t="shared" si="25"/>
        <v/>
      </c>
      <c r="V113" s="3" t="str">
        <f t="shared" si="25"/>
        <v/>
      </c>
      <c r="W113" s="3" t="str">
        <f t="shared" si="25"/>
        <v/>
      </c>
      <c r="X113" s="3" t="str">
        <f t="shared" si="25"/>
        <v/>
      </c>
      <c r="Y113" s="3" t="str">
        <f t="shared" si="25"/>
        <v/>
      </c>
      <c r="Z113" s="3" t="str">
        <f t="shared" si="25"/>
        <v/>
      </c>
      <c r="AA113" s="6" t="str">
        <f t="shared" si="25"/>
        <v/>
      </c>
      <c r="AB113" s="3"/>
    </row>
    <row r="114" spans="1:28">
      <c r="A114" s="3" t="s">
        <v>7</v>
      </c>
      <c r="B114" s="6" t="s">
        <v>26</v>
      </c>
      <c r="C114" t="s">
        <v>8</v>
      </c>
      <c r="D114" s="34">
        <v>80</v>
      </c>
      <c r="E114" s="36">
        <f>1-G115/G114</f>
        <v>0.23580697485806978</v>
      </c>
      <c r="F114" s="10">
        <f>SUMPRODUCT(H$1:AA$1,H114:AA114)/SUM(H114:AA114)</f>
        <v>5.3611111111111107</v>
      </c>
      <c r="G114" s="15">
        <f>SUM(H114:AA114)</f>
        <v>4932</v>
      </c>
      <c r="K114">
        <v>248</v>
      </c>
      <c r="L114">
        <v>3315</v>
      </c>
      <c r="M114">
        <v>911</v>
      </c>
      <c r="N114">
        <v>307</v>
      </c>
      <c r="O114">
        <v>110</v>
      </c>
      <c r="P114">
        <v>31</v>
      </c>
      <c r="Q114">
        <v>10</v>
      </c>
    </row>
    <row r="115" spans="1:28">
      <c r="A115" s="3" t="s">
        <v>9</v>
      </c>
      <c r="B115" s="6" t="s">
        <v>25</v>
      </c>
      <c r="C115" t="s">
        <v>10</v>
      </c>
      <c r="D115" s="34"/>
      <c r="E115" s="36"/>
      <c r="F115" s="10">
        <f>SUMPRODUCT(H$1:AA$1,H115:AA115)/SUM(H115:AA115)</f>
        <v>4.9891217829663042</v>
      </c>
      <c r="G115" s="15">
        <f>SUM(H115:AA115)</f>
        <v>3769</v>
      </c>
      <c r="K115">
        <v>248</v>
      </c>
      <c r="L115">
        <v>3314</v>
      </c>
      <c r="M115">
        <v>207</v>
      </c>
      <c r="N115">
        <v>0</v>
      </c>
      <c r="O115">
        <v>0</v>
      </c>
      <c r="P115">
        <v>0</v>
      </c>
      <c r="Q115">
        <v>0</v>
      </c>
    </row>
    <row r="116" spans="1:28">
      <c r="A116" s="3">
        <f>A112</f>
        <v>5</v>
      </c>
      <c r="C116" s="23" t="s">
        <v>47</v>
      </c>
      <c r="D116" s="23"/>
      <c r="E116" s="23"/>
      <c r="F116" s="22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2"/>
      <c r="AB116" s="3"/>
    </row>
    <row r="117" spans="1:28">
      <c r="A117" s="3" t="s">
        <v>3</v>
      </c>
      <c r="B117" s="9">
        <f>CEILING($A$1*A116/$B$1,1)</f>
        <v>3</v>
      </c>
      <c r="D117" s="33" t="s">
        <v>4</v>
      </c>
      <c r="E117" s="3" t="s">
        <v>5</v>
      </c>
      <c r="F117" s="6" t="s">
        <v>6</v>
      </c>
      <c r="G117" s="13"/>
      <c r="H117" s="3" t="str">
        <f t="shared" ref="H117:AA117" si="26">IF(H118&lt;&gt;0,H$1,"")</f>
        <v/>
      </c>
      <c r="I117" s="3" t="str">
        <f t="shared" si="26"/>
        <v/>
      </c>
      <c r="J117" s="3">
        <f t="shared" si="26"/>
        <v>3</v>
      </c>
      <c r="K117" s="3">
        <f t="shared" si="26"/>
        <v>4</v>
      </c>
      <c r="L117" s="3">
        <f t="shared" si="26"/>
        <v>5</v>
      </c>
      <c r="M117" s="3">
        <f t="shared" si="26"/>
        <v>6</v>
      </c>
      <c r="N117" s="3">
        <f t="shared" si="26"/>
        <v>7</v>
      </c>
      <c r="O117" s="3">
        <f t="shared" si="26"/>
        <v>8</v>
      </c>
      <c r="P117" s="3">
        <f t="shared" si="26"/>
        <v>9</v>
      </c>
      <c r="Q117" s="3">
        <f t="shared" si="26"/>
        <v>10</v>
      </c>
      <c r="R117" s="3" t="str">
        <f t="shared" si="26"/>
        <v/>
      </c>
      <c r="S117" s="3" t="str">
        <f t="shared" si="26"/>
        <v/>
      </c>
      <c r="T117" s="3" t="str">
        <f t="shared" si="26"/>
        <v/>
      </c>
      <c r="U117" s="3" t="str">
        <f t="shared" si="26"/>
        <v/>
      </c>
      <c r="V117" s="3" t="str">
        <f t="shared" si="26"/>
        <v/>
      </c>
      <c r="W117" s="3" t="str">
        <f t="shared" si="26"/>
        <v/>
      </c>
      <c r="X117" s="3" t="str">
        <f t="shared" si="26"/>
        <v/>
      </c>
      <c r="Y117" s="3" t="str">
        <f t="shared" si="26"/>
        <v/>
      </c>
      <c r="Z117" s="3" t="str">
        <f t="shared" si="26"/>
        <v/>
      </c>
      <c r="AA117" s="6" t="str">
        <f t="shared" si="26"/>
        <v/>
      </c>
    </row>
    <row r="118" spans="1:28">
      <c r="A118" s="3" t="s">
        <v>7</v>
      </c>
      <c r="B118" s="6" t="s">
        <v>26</v>
      </c>
      <c r="C118" t="s">
        <v>8</v>
      </c>
      <c r="D118" s="34">
        <v>80</v>
      </c>
      <c r="E118" s="36">
        <f>1-G119/G118</f>
        <v>0.11943936624009754</v>
      </c>
      <c r="F118" s="10">
        <f>SUMPRODUCT(H$1:AA$1,H118:AA118)/SUM(H118:AA118)</f>
        <v>5.1131423928498885</v>
      </c>
      <c r="G118" s="15">
        <f>SUM(H118:AA118)</f>
        <v>4923</v>
      </c>
      <c r="J118">
        <v>1</v>
      </c>
      <c r="K118">
        <v>479</v>
      </c>
      <c r="L118">
        <v>3637</v>
      </c>
      <c r="M118">
        <v>622</v>
      </c>
      <c r="N118">
        <v>147</v>
      </c>
      <c r="O118">
        <v>28</v>
      </c>
      <c r="P118">
        <v>7</v>
      </c>
      <c r="Q118">
        <v>2</v>
      </c>
    </row>
    <row r="119" spans="1:28">
      <c r="A119" s="3" t="s">
        <v>9</v>
      </c>
      <c r="B119" s="6" t="s">
        <v>25</v>
      </c>
      <c r="C119" t="s">
        <v>10</v>
      </c>
      <c r="D119" s="34"/>
      <c r="E119" s="36"/>
      <c r="F119" s="10">
        <f>SUMPRODUCT(H$1:AA$1,H119:AA119)/SUM(H119:AA119)</f>
        <v>4.9395617070357556</v>
      </c>
      <c r="G119" s="15">
        <f>SUM(H119:AA119)</f>
        <v>4335</v>
      </c>
      <c r="J119">
        <v>1</v>
      </c>
      <c r="K119">
        <v>479</v>
      </c>
      <c r="L119">
        <v>3636</v>
      </c>
      <c r="M119">
        <v>219</v>
      </c>
      <c r="N119">
        <v>0</v>
      </c>
      <c r="O119">
        <v>0</v>
      </c>
      <c r="P119">
        <v>0</v>
      </c>
      <c r="Q119">
        <v>0</v>
      </c>
    </row>
    <row r="120" spans="1:28">
      <c r="A120" s="3">
        <f>A116</f>
        <v>5</v>
      </c>
      <c r="C120" s="23" t="s">
        <v>46</v>
      </c>
      <c r="D120" s="23"/>
      <c r="E120" s="23"/>
      <c r="F120" s="22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2"/>
      <c r="AB120" s="3"/>
    </row>
    <row r="121" spans="1:28">
      <c r="A121" s="3" t="s">
        <v>3</v>
      </c>
      <c r="B121" s="9">
        <f>CEILING($A$1*A120/$B$1,1)</f>
        <v>3</v>
      </c>
      <c r="D121" s="33" t="s">
        <v>4</v>
      </c>
      <c r="E121" s="3" t="s">
        <v>5</v>
      </c>
      <c r="F121" s="6" t="s">
        <v>6</v>
      </c>
      <c r="G121" s="13"/>
      <c r="H121" s="3" t="str">
        <f t="shared" ref="H121:AA121" si="27">IF(H122&lt;&gt;0,H$1,"")</f>
        <v/>
      </c>
      <c r="I121" s="3" t="str">
        <f t="shared" si="27"/>
        <v/>
      </c>
      <c r="J121" s="3" t="str">
        <f t="shared" si="27"/>
        <v/>
      </c>
      <c r="K121" s="3">
        <f t="shared" si="27"/>
        <v>4</v>
      </c>
      <c r="L121" s="3">
        <f t="shared" si="27"/>
        <v>5</v>
      </c>
      <c r="M121" s="3">
        <f t="shared" si="27"/>
        <v>6</v>
      </c>
      <c r="N121" s="3">
        <f t="shared" si="27"/>
        <v>7</v>
      </c>
      <c r="O121" s="3">
        <f t="shared" si="27"/>
        <v>8</v>
      </c>
      <c r="P121" s="3">
        <f t="shared" si="27"/>
        <v>9</v>
      </c>
      <c r="Q121" s="3" t="str">
        <f t="shared" si="27"/>
        <v/>
      </c>
      <c r="R121" s="3" t="str">
        <f t="shared" si="27"/>
        <v/>
      </c>
      <c r="S121" s="3" t="str">
        <f t="shared" si="27"/>
        <v/>
      </c>
      <c r="T121" s="3" t="str">
        <f t="shared" si="27"/>
        <v/>
      </c>
      <c r="U121" s="3" t="str">
        <f t="shared" si="27"/>
        <v/>
      </c>
      <c r="V121" s="3" t="str">
        <f t="shared" si="27"/>
        <v/>
      </c>
      <c r="W121" s="3" t="str">
        <f t="shared" si="27"/>
        <v/>
      </c>
      <c r="X121" s="3" t="str">
        <f t="shared" si="27"/>
        <v/>
      </c>
      <c r="Y121" s="3" t="str">
        <f t="shared" si="27"/>
        <v/>
      </c>
      <c r="Z121" s="3" t="str">
        <f t="shared" si="27"/>
        <v/>
      </c>
      <c r="AA121" s="6" t="str">
        <f t="shared" si="27"/>
        <v/>
      </c>
    </row>
    <row r="122" spans="1:28">
      <c r="A122" s="3" t="s">
        <v>7</v>
      </c>
      <c r="B122" s="6" t="s">
        <v>26</v>
      </c>
      <c r="C122" t="s">
        <v>8</v>
      </c>
      <c r="D122" s="34">
        <v>80</v>
      </c>
      <c r="E122" s="36">
        <f>1-G123/G122</f>
        <v>6.5093572009764067E-2</v>
      </c>
      <c r="F122" s="10">
        <f>SUMPRODUCT(H$1:AA$1,H122:AA122)/SUM(H122:AA122)</f>
        <v>4.9778275020341738</v>
      </c>
      <c r="G122" s="15">
        <f>SUM(H122:AA122)</f>
        <v>4916</v>
      </c>
      <c r="K122">
        <v>709</v>
      </c>
      <c r="L122">
        <v>3689</v>
      </c>
      <c r="M122">
        <v>452</v>
      </c>
      <c r="N122">
        <v>53</v>
      </c>
      <c r="O122">
        <v>10</v>
      </c>
      <c r="P122">
        <v>3</v>
      </c>
    </row>
    <row r="123" spans="1:28">
      <c r="A123" s="3" t="s">
        <v>9</v>
      </c>
      <c r="B123" s="6" t="s">
        <v>25</v>
      </c>
      <c r="C123" t="s">
        <v>10</v>
      </c>
      <c r="D123" s="34"/>
      <c r="E123" s="36"/>
      <c r="F123" s="10">
        <f>SUMPRODUCT(H$1:AA$1,H123:AA123)/SUM(H123:AA123)</f>
        <v>4.8892515230635336</v>
      </c>
      <c r="G123" s="15">
        <f>SUM(H123:AA123)</f>
        <v>4596</v>
      </c>
      <c r="K123">
        <v>709</v>
      </c>
      <c r="L123">
        <v>3687</v>
      </c>
      <c r="M123">
        <v>200</v>
      </c>
      <c r="N123">
        <v>0</v>
      </c>
      <c r="O123">
        <v>0</v>
      </c>
      <c r="P123">
        <v>0</v>
      </c>
    </row>
    <row r="124" spans="1:28">
      <c r="A124" s="3">
        <f>A120</f>
        <v>5</v>
      </c>
      <c r="C124" s="23" t="s">
        <v>45</v>
      </c>
      <c r="D124" s="23"/>
      <c r="E124" s="23"/>
      <c r="F124" s="22"/>
      <c r="G124" s="22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2"/>
      <c r="AB124" s="3"/>
    </row>
    <row r="125" spans="1:28">
      <c r="A125" s="3" t="s">
        <v>3</v>
      </c>
      <c r="B125" s="9">
        <f>CEILING($A$1*A124/$B$1,1)</f>
        <v>3</v>
      </c>
      <c r="D125" s="33" t="s">
        <v>4</v>
      </c>
      <c r="E125" s="3" t="s">
        <v>5</v>
      </c>
      <c r="F125" s="6" t="s">
        <v>6</v>
      </c>
      <c r="G125" s="13"/>
      <c r="H125" s="3" t="str">
        <f t="shared" ref="H125:AA125" si="28">IF(H126&lt;&gt;0,H$1,"")</f>
        <v/>
      </c>
      <c r="I125" s="3" t="str">
        <f t="shared" si="28"/>
        <v/>
      </c>
      <c r="J125" s="3" t="str">
        <f t="shared" si="28"/>
        <v/>
      </c>
      <c r="K125" s="3">
        <f t="shared" si="28"/>
        <v>4</v>
      </c>
      <c r="L125" s="3">
        <f t="shared" si="28"/>
        <v>5</v>
      </c>
      <c r="M125" s="3">
        <f t="shared" si="28"/>
        <v>6</v>
      </c>
      <c r="N125" s="3">
        <f t="shared" si="28"/>
        <v>7</v>
      </c>
      <c r="O125" s="3">
        <f t="shared" si="28"/>
        <v>8</v>
      </c>
      <c r="P125" s="3">
        <f t="shared" si="28"/>
        <v>9</v>
      </c>
      <c r="Q125" s="3">
        <f t="shared" si="28"/>
        <v>10</v>
      </c>
      <c r="R125" s="3" t="str">
        <f t="shared" si="28"/>
        <v/>
      </c>
      <c r="S125" s="3" t="str">
        <f t="shared" si="28"/>
        <v/>
      </c>
      <c r="T125" s="3" t="str">
        <f t="shared" si="28"/>
        <v/>
      </c>
      <c r="U125" s="3" t="str">
        <f t="shared" si="28"/>
        <v/>
      </c>
      <c r="V125" s="3" t="str">
        <f t="shared" si="28"/>
        <v/>
      </c>
      <c r="W125" s="3" t="str">
        <f t="shared" si="28"/>
        <v/>
      </c>
      <c r="X125" s="3" t="str">
        <f t="shared" si="28"/>
        <v/>
      </c>
      <c r="Y125" s="3" t="str">
        <f t="shared" si="28"/>
        <v/>
      </c>
      <c r="Z125" s="3" t="str">
        <f t="shared" si="28"/>
        <v/>
      </c>
      <c r="AA125" s="6" t="str">
        <f t="shared" si="28"/>
        <v/>
      </c>
    </row>
    <row r="126" spans="1:28">
      <c r="A126" s="3" t="s">
        <v>7</v>
      </c>
      <c r="B126" s="6" t="s">
        <v>26</v>
      </c>
      <c r="C126" t="s">
        <v>8</v>
      </c>
      <c r="D126" s="34">
        <v>80</v>
      </c>
      <c r="E126" s="36">
        <f>1-G127/G126</f>
        <v>0.21485737738559407</v>
      </c>
      <c r="F126" s="10">
        <f>SUMPRODUCT(H$1:AA$1,H126:AA126)/SUM(H126:AA126)</f>
        <v>5.3281346193310073</v>
      </c>
      <c r="G126" s="15">
        <f>SUM(H126:AA126)</f>
        <v>4873</v>
      </c>
      <c r="K126">
        <v>334</v>
      </c>
      <c r="L126">
        <v>3335</v>
      </c>
      <c r="M126">
        <v>726</v>
      </c>
      <c r="N126">
        <v>305</v>
      </c>
      <c r="O126">
        <v>105</v>
      </c>
      <c r="P126">
        <v>58</v>
      </c>
      <c r="Q126">
        <v>10</v>
      </c>
    </row>
    <row r="127" spans="1:28">
      <c r="A127" s="3" t="s">
        <v>9</v>
      </c>
      <c r="B127" s="6" t="s">
        <v>25</v>
      </c>
      <c r="C127" t="s">
        <v>10</v>
      </c>
      <c r="D127" s="34"/>
      <c r="E127" s="36"/>
      <c r="F127" s="10">
        <f>SUMPRODUCT(H$1:AA$1,H127:AA127)/SUM(H127:AA127)</f>
        <v>4.953998954521694</v>
      </c>
      <c r="G127" s="15">
        <f>SUM(H127:AA127)</f>
        <v>3826</v>
      </c>
      <c r="K127">
        <v>334</v>
      </c>
      <c r="L127">
        <v>3334</v>
      </c>
      <c r="M127">
        <v>158</v>
      </c>
      <c r="N127">
        <v>0</v>
      </c>
      <c r="O127">
        <v>0</v>
      </c>
      <c r="P127">
        <v>0</v>
      </c>
      <c r="Q127">
        <v>0</v>
      </c>
    </row>
    <row r="128" spans="1:28">
      <c r="A128" s="3">
        <f>A124</f>
        <v>5</v>
      </c>
      <c r="C128" s="23" t="s">
        <v>44</v>
      </c>
      <c r="D128" s="23"/>
      <c r="E128" s="23"/>
      <c r="F128" s="22"/>
      <c r="G128" s="22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2"/>
      <c r="AB128" s="3"/>
    </row>
    <row r="129" spans="1:28">
      <c r="A129" s="3" t="s">
        <v>3</v>
      </c>
      <c r="B129" s="9">
        <f>CEILING($A$1*A128/$B$1,1)</f>
        <v>3</v>
      </c>
      <c r="D129" s="33" t="s">
        <v>4</v>
      </c>
      <c r="E129" s="3" t="s">
        <v>5</v>
      </c>
      <c r="F129" s="6" t="s">
        <v>6</v>
      </c>
      <c r="G129" s="13"/>
      <c r="H129" s="3" t="str">
        <f t="shared" ref="H129:AA129" si="29">IF(H130&lt;&gt;0,H$1,"")</f>
        <v/>
      </c>
      <c r="I129" s="3" t="str">
        <f t="shared" si="29"/>
        <v/>
      </c>
      <c r="J129" s="3" t="str">
        <f t="shared" si="29"/>
        <v/>
      </c>
      <c r="K129" s="3">
        <f t="shared" si="29"/>
        <v>4</v>
      </c>
      <c r="L129" s="3">
        <f t="shared" si="29"/>
        <v>5</v>
      </c>
      <c r="M129" s="3">
        <f t="shared" si="29"/>
        <v>6</v>
      </c>
      <c r="N129" s="3">
        <f t="shared" si="29"/>
        <v>7</v>
      </c>
      <c r="O129" s="3">
        <f t="shared" si="29"/>
        <v>8</v>
      </c>
      <c r="P129" s="3">
        <f t="shared" si="29"/>
        <v>9</v>
      </c>
      <c r="Q129" s="3">
        <f t="shared" si="29"/>
        <v>10</v>
      </c>
      <c r="R129" s="3" t="str">
        <f t="shared" si="29"/>
        <v/>
      </c>
      <c r="S129" s="3" t="str">
        <f t="shared" si="29"/>
        <v/>
      </c>
      <c r="T129" s="3" t="str">
        <f t="shared" si="29"/>
        <v/>
      </c>
      <c r="U129" s="3" t="str">
        <f t="shared" si="29"/>
        <v/>
      </c>
      <c r="V129" s="3" t="str">
        <f t="shared" si="29"/>
        <v/>
      </c>
      <c r="W129" s="3" t="str">
        <f t="shared" si="29"/>
        <v/>
      </c>
      <c r="X129" s="3" t="str">
        <f t="shared" si="29"/>
        <v/>
      </c>
      <c r="Y129" s="3" t="str">
        <f t="shared" si="29"/>
        <v/>
      </c>
      <c r="Z129" s="3" t="str">
        <f t="shared" si="29"/>
        <v/>
      </c>
      <c r="AA129" s="6" t="str">
        <f t="shared" si="29"/>
        <v/>
      </c>
    </row>
    <row r="130" spans="1:28">
      <c r="A130" s="3" t="s">
        <v>7</v>
      </c>
      <c r="B130" s="6" t="s">
        <v>26</v>
      </c>
      <c r="C130" t="s">
        <v>8</v>
      </c>
      <c r="D130" s="34">
        <v>80</v>
      </c>
      <c r="E130" s="36">
        <f>1-G131/G130</f>
        <v>0.46125760649087222</v>
      </c>
      <c r="F130" s="10">
        <f>SUMPRODUCT(H$1:AA$1,H130:AA130)/SUM(H130:AA130)</f>
        <v>5.8093306288032451</v>
      </c>
      <c r="G130" s="15">
        <f>SUM(H130:AA130)</f>
        <v>4930</v>
      </c>
      <c r="K130">
        <v>80</v>
      </c>
      <c r="L130">
        <v>3068</v>
      </c>
      <c r="M130">
        <v>727</v>
      </c>
      <c r="N130">
        <v>397</v>
      </c>
      <c r="O130">
        <v>283</v>
      </c>
      <c r="P130">
        <v>175</v>
      </c>
      <c r="Q130">
        <v>200</v>
      </c>
    </row>
    <row r="131" spans="1:28">
      <c r="A131" s="3" t="s">
        <v>9</v>
      </c>
      <c r="B131" s="6" t="s">
        <v>25</v>
      </c>
      <c r="C131" t="s">
        <v>10</v>
      </c>
      <c r="D131" s="34"/>
      <c r="E131" s="36"/>
      <c r="F131" s="10">
        <f>SUMPRODUCT(H$1:AA$1,H131:AA131)/SUM(H131:AA131)</f>
        <v>4.9954819277108431</v>
      </c>
      <c r="G131" s="15">
        <f>SUM(H131:AA131)</f>
        <v>2656</v>
      </c>
      <c r="K131">
        <v>80</v>
      </c>
      <c r="L131">
        <v>2508</v>
      </c>
      <c r="M131">
        <v>68</v>
      </c>
      <c r="N131">
        <v>0</v>
      </c>
      <c r="O131">
        <v>0</v>
      </c>
      <c r="P131">
        <v>0</v>
      </c>
      <c r="Q131">
        <v>0</v>
      </c>
    </row>
    <row r="133" spans="1:28" s="26" customFormat="1">
      <c r="B133" s="27"/>
      <c r="C133" s="30" t="str">
        <f>CONCATENATE($C$1,"n6")</f>
        <v>g3d5n6</v>
      </c>
      <c r="D133" s="29"/>
      <c r="E133" s="29"/>
      <c r="F133" s="28"/>
      <c r="G133" s="28"/>
      <c r="AA133" s="27"/>
    </row>
    <row r="134" spans="1:28">
      <c r="A134" s="3">
        <v>6</v>
      </c>
      <c r="C134" s="23" t="s">
        <v>49</v>
      </c>
      <c r="D134" s="25"/>
      <c r="E134" s="25"/>
      <c r="F134" s="24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2"/>
      <c r="AB134" s="3"/>
    </row>
    <row r="135" spans="1:28">
      <c r="A135" s="3" t="s">
        <v>3</v>
      </c>
      <c r="B135" s="9">
        <f>CEILING($A$1*A134/$B$1,1)</f>
        <v>4</v>
      </c>
      <c r="D135" s="33" t="s">
        <v>4</v>
      </c>
      <c r="E135" s="3" t="s">
        <v>5</v>
      </c>
      <c r="F135" s="6" t="s">
        <v>6</v>
      </c>
      <c r="G135" s="13"/>
      <c r="H135" s="3" t="str">
        <f t="shared" ref="H135:AA135" si="30">IF(H136&lt;&gt;0,H$1,"")</f>
        <v/>
      </c>
      <c r="I135" s="3" t="str">
        <f t="shared" si="30"/>
        <v/>
      </c>
      <c r="J135" s="3" t="str">
        <f t="shared" si="30"/>
        <v/>
      </c>
      <c r="K135" s="3" t="str">
        <f t="shared" si="30"/>
        <v/>
      </c>
      <c r="L135" s="3">
        <f t="shared" si="30"/>
        <v>5</v>
      </c>
      <c r="M135" s="3">
        <f t="shared" si="30"/>
        <v>6</v>
      </c>
      <c r="N135" s="3">
        <f t="shared" si="30"/>
        <v>7</v>
      </c>
      <c r="O135" s="3">
        <f t="shared" si="30"/>
        <v>8</v>
      </c>
      <c r="P135" s="3">
        <f t="shared" si="30"/>
        <v>9</v>
      </c>
      <c r="Q135" s="3">
        <f t="shared" si="30"/>
        <v>10</v>
      </c>
      <c r="R135" s="3">
        <f t="shared" si="30"/>
        <v>11</v>
      </c>
      <c r="S135" s="3">
        <f t="shared" si="30"/>
        <v>12</v>
      </c>
      <c r="T135" s="3" t="str">
        <f t="shared" si="30"/>
        <v/>
      </c>
      <c r="U135" s="3" t="str">
        <f t="shared" si="30"/>
        <v/>
      </c>
      <c r="V135" s="3" t="str">
        <f t="shared" si="30"/>
        <v/>
      </c>
      <c r="W135" s="3" t="str">
        <f t="shared" si="30"/>
        <v/>
      </c>
      <c r="X135" s="3" t="str">
        <f t="shared" si="30"/>
        <v/>
      </c>
      <c r="Y135" s="3" t="str">
        <f t="shared" si="30"/>
        <v/>
      </c>
      <c r="Z135" s="3" t="str">
        <f t="shared" si="30"/>
        <v/>
      </c>
      <c r="AA135" s="6" t="str">
        <f t="shared" si="30"/>
        <v/>
      </c>
    </row>
    <row r="136" spans="1:28">
      <c r="A136" s="3" t="s">
        <v>7</v>
      </c>
      <c r="B136" s="6" t="s">
        <v>26</v>
      </c>
      <c r="C136" t="s">
        <v>8</v>
      </c>
      <c r="D136" s="34">
        <v>63</v>
      </c>
      <c r="E136" s="36">
        <f>1-G137/G136</f>
        <v>0.30637254901960786</v>
      </c>
      <c r="F136" s="10">
        <f>SUMPRODUCT(H$1:AA$1,H136:AA136)/SUM(H136:AA136)</f>
        <v>6.5367647058823533</v>
      </c>
      <c r="G136" s="15">
        <f>SUM(H136:AA136)</f>
        <v>4896</v>
      </c>
      <c r="H136" s="14"/>
      <c r="L136">
        <v>256</v>
      </c>
      <c r="M136">
        <v>3000</v>
      </c>
      <c r="N136">
        <v>925</v>
      </c>
      <c r="O136">
        <v>390</v>
      </c>
      <c r="P136">
        <v>182</v>
      </c>
      <c r="Q136">
        <v>93</v>
      </c>
      <c r="R136">
        <v>39</v>
      </c>
      <c r="S136">
        <v>11</v>
      </c>
    </row>
    <row r="137" spans="1:28">
      <c r="A137" s="3" t="s">
        <v>9</v>
      </c>
      <c r="B137" s="6" t="s">
        <v>25</v>
      </c>
      <c r="C137" t="s">
        <v>10</v>
      </c>
      <c r="D137" s="34"/>
      <c r="E137" s="36"/>
      <c r="F137" s="10">
        <f>SUMPRODUCT(H$1:AA$1,H137:AA137)/SUM(H137:AA137)</f>
        <v>5.9658421672555946</v>
      </c>
      <c r="G137" s="15">
        <f>SUM(H137:AA137)</f>
        <v>3396</v>
      </c>
      <c r="H137" s="14"/>
      <c r="L137">
        <v>256</v>
      </c>
      <c r="M137">
        <v>3000</v>
      </c>
      <c r="N137">
        <v>140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28">
      <c r="A138" s="3">
        <f>A134</f>
        <v>6</v>
      </c>
      <c r="C138" s="23" t="s">
        <v>48</v>
      </c>
      <c r="D138" s="23"/>
      <c r="E138" s="23"/>
      <c r="F138" s="22"/>
      <c r="G138" s="22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2"/>
      <c r="AB138" s="3"/>
    </row>
    <row r="139" spans="1:28">
      <c r="A139" s="3" t="s">
        <v>3</v>
      </c>
      <c r="B139" s="9">
        <f>CEILING($A$1*A138/$B$1,1)</f>
        <v>4</v>
      </c>
      <c r="D139" s="33" t="s">
        <v>4</v>
      </c>
      <c r="E139" s="3" t="s">
        <v>5</v>
      </c>
      <c r="F139" s="6" t="s">
        <v>6</v>
      </c>
      <c r="G139" s="13"/>
      <c r="H139" s="3" t="str">
        <f t="shared" ref="H139:AA139" si="31">IF(H140&lt;&gt;0,H$1,"")</f>
        <v/>
      </c>
      <c r="I139" s="3" t="str">
        <f t="shared" si="31"/>
        <v/>
      </c>
      <c r="J139" s="3" t="str">
        <f t="shared" si="31"/>
        <v/>
      </c>
      <c r="K139" s="3">
        <f t="shared" si="31"/>
        <v>4</v>
      </c>
      <c r="L139" s="3">
        <f t="shared" si="31"/>
        <v>5</v>
      </c>
      <c r="M139" s="3">
        <f t="shared" si="31"/>
        <v>6</v>
      </c>
      <c r="N139" s="3">
        <f t="shared" si="31"/>
        <v>7</v>
      </c>
      <c r="O139" s="3">
        <f t="shared" si="31"/>
        <v>8</v>
      </c>
      <c r="P139" s="3">
        <f t="shared" si="31"/>
        <v>9</v>
      </c>
      <c r="Q139" s="3">
        <f t="shared" si="31"/>
        <v>10</v>
      </c>
      <c r="R139" s="3">
        <f t="shared" si="31"/>
        <v>11</v>
      </c>
      <c r="S139" s="3">
        <f t="shared" si="31"/>
        <v>12</v>
      </c>
      <c r="T139" s="3" t="str">
        <f t="shared" si="31"/>
        <v/>
      </c>
      <c r="U139" s="3" t="str">
        <f t="shared" si="31"/>
        <v/>
      </c>
      <c r="V139" s="3" t="str">
        <f t="shared" si="31"/>
        <v/>
      </c>
      <c r="W139" s="3" t="str">
        <f t="shared" si="31"/>
        <v/>
      </c>
      <c r="X139" s="3" t="str">
        <f t="shared" si="31"/>
        <v/>
      </c>
      <c r="Y139" s="3" t="str">
        <f t="shared" si="31"/>
        <v/>
      </c>
      <c r="Z139" s="3" t="str">
        <f t="shared" si="31"/>
        <v/>
      </c>
      <c r="AA139" s="6" t="str">
        <f t="shared" si="31"/>
        <v/>
      </c>
      <c r="AB139" s="3"/>
    </row>
    <row r="140" spans="1:28">
      <c r="A140" s="3" t="s">
        <v>7</v>
      </c>
      <c r="B140" s="6" t="s">
        <v>26</v>
      </c>
      <c r="C140" t="s">
        <v>8</v>
      </c>
      <c r="D140" s="34">
        <v>63</v>
      </c>
      <c r="E140" s="36">
        <f>1-G141/G140</f>
        <v>0.24404155632511715</v>
      </c>
      <c r="F140" s="10">
        <f>SUMPRODUCT(H$1:AA$1,H140:AA140)/SUM(H140:AA140)</f>
        <v>6.3949887960888168</v>
      </c>
      <c r="G140" s="15">
        <f>SUM(H140:AA140)</f>
        <v>4909</v>
      </c>
      <c r="K140">
        <v>1</v>
      </c>
      <c r="L140">
        <v>345</v>
      </c>
      <c r="M140">
        <v>3164</v>
      </c>
      <c r="N140">
        <v>840</v>
      </c>
      <c r="O140">
        <v>352</v>
      </c>
      <c r="P140">
        <v>120</v>
      </c>
      <c r="Q140">
        <v>58</v>
      </c>
      <c r="R140">
        <v>24</v>
      </c>
      <c r="S140">
        <v>5</v>
      </c>
    </row>
    <row r="141" spans="1:28">
      <c r="A141" s="3" t="s">
        <v>9</v>
      </c>
      <c r="B141" s="6" t="s">
        <v>25</v>
      </c>
      <c r="C141" t="s">
        <v>10</v>
      </c>
      <c r="D141" s="34"/>
      <c r="E141" s="36"/>
      <c r="F141" s="10">
        <f>SUMPRODUCT(H$1:AA$1,H141:AA141)/SUM(H141:AA141)</f>
        <v>5.9719752088385878</v>
      </c>
      <c r="G141" s="15">
        <f>SUM(H141:AA141)</f>
        <v>3711</v>
      </c>
      <c r="K141">
        <v>1</v>
      </c>
      <c r="L141">
        <v>345</v>
      </c>
      <c r="M141">
        <v>3161</v>
      </c>
      <c r="N141">
        <v>165</v>
      </c>
      <c r="O141">
        <v>39</v>
      </c>
      <c r="P141">
        <v>0</v>
      </c>
      <c r="Q141">
        <v>0</v>
      </c>
      <c r="R141">
        <v>0</v>
      </c>
      <c r="S141">
        <v>0</v>
      </c>
    </row>
    <row r="142" spans="1:28">
      <c r="A142" s="3">
        <f>A138</f>
        <v>6</v>
      </c>
      <c r="C142" s="23" t="s">
        <v>47</v>
      </c>
      <c r="D142" s="23"/>
      <c r="E142" s="23"/>
      <c r="F142" s="22"/>
      <c r="G142" s="22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2"/>
      <c r="AB142" s="3"/>
    </row>
    <row r="143" spans="1:28">
      <c r="A143" s="3" t="s">
        <v>3</v>
      </c>
      <c r="B143" s="9">
        <f>CEILING($A$1*A142/$B$1,1)</f>
        <v>4</v>
      </c>
      <c r="D143" s="33" t="s">
        <v>4</v>
      </c>
      <c r="E143" s="3" t="s">
        <v>5</v>
      </c>
      <c r="F143" s="6" t="s">
        <v>6</v>
      </c>
      <c r="G143" s="13"/>
      <c r="H143" s="3" t="str">
        <f t="shared" ref="H143:AA143" si="32">IF(H144&lt;&gt;0,H$1,"")</f>
        <v/>
      </c>
      <c r="I143" s="3" t="str">
        <f t="shared" si="32"/>
        <v/>
      </c>
      <c r="J143" s="3" t="str">
        <f t="shared" si="32"/>
        <v/>
      </c>
      <c r="K143" s="3">
        <f t="shared" si="32"/>
        <v>4</v>
      </c>
      <c r="L143" s="3">
        <f t="shared" si="32"/>
        <v>5</v>
      </c>
      <c r="M143" s="3">
        <f t="shared" si="32"/>
        <v>6</v>
      </c>
      <c r="N143" s="3">
        <f t="shared" si="32"/>
        <v>7</v>
      </c>
      <c r="O143" s="3">
        <f t="shared" si="32"/>
        <v>8</v>
      </c>
      <c r="P143" s="3">
        <f t="shared" si="32"/>
        <v>9</v>
      </c>
      <c r="Q143" s="3">
        <f t="shared" si="32"/>
        <v>10</v>
      </c>
      <c r="R143" s="3">
        <f t="shared" si="32"/>
        <v>11</v>
      </c>
      <c r="S143" s="3" t="str">
        <f t="shared" si="32"/>
        <v/>
      </c>
      <c r="T143" s="3" t="str">
        <f t="shared" si="32"/>
        <v/>
      </c>
      <c r="U143" s="3" t="str">
        <f t="shared" si="32"/>
        <v/>
      </c>
      <c r="V143" s="3" t="str">
        <f t="shared" si="32"/>
        <v/>
      </c>
      <c r="W143" s="3" t="str">
        <f t="shared" si="32"/>
        <v/>
      </c>
      <c r="X143" s="3" t="str">
        <f t="shared" si="32"/>
        <v/>
      </c>
      <c r="Y143" s="3" t="str">
        <f t="shared" si="32"/>
        <v/>
      </c>
      <c r="Z143" s="3" t="str">
        <f t="shared" si="32"/>
        <v/>
      </c>
      <c r="AA143" s="6" t="str">
        <f t="shared" si="32"/>
        <v/>
      </c>
    </row>
    <row r="144" spans="1:28">
      <c r="A144" s="3" t="s">
        <v>7</v>
      </c>
      <c r="B144" s="6" t="s">
        <v>26</v>
      </c>
      <c r="C144" t="s">
        <v>8</v>
      </c>
      <c r="D144" s="34">
        <v>63</v>
      </c>
      <c r="E144" s="36">
        <f>1-G145/G144</f>
        <v>0.12021969080553296</v>
      </c>
      <c r="F144" s="10">
        <f>SUMPRODUCT(H$1:AA$1,H144:AA144)/SUM(H144:AA144)</f>
        <v>6.0620423108218064</v>
      </c>
      <c r="G144" s="15">
        <f>SUM(H144:AA144)</f>
        <v>4916</v>
      </c>
      <c r="K144">
        <v>1</v>
      </c>
      <c r="L144">
        <v>735</v>
      </c>
      <c r="M144">
        <v>3391</v>
      </c>
      <c r="N144">
        <v>605</v>
      </c>
      <c r="O144">
        <v>133</v>
      </c>
      <c r="P144">
        <v>37</v>
      </c>
      <c r="Q144">
        <v>10</v>
      </c>
      <c r="R144">
        <v>4</v>
      </c>
    </row>
    <row r="145" spans="1:28">
      <c r="A145" s="3" t="s">
        <v>9</v>
      </c>
      <c r="B145" s="6" t="s">
        <v>25</v>
      </c>
      <c r="C145" t="s">
        <v>10</v>
      </c>
      <c r="D145" s="34"/>
      <c r="E145" s="36"/>
      <c r="F145" s="10">
        <f>SUMPRODUCT(H$1:AA$1,H145:AA145)/SUM(H145:AA145)</f>
        <v>5.8756069364161849</v>
      </c>
      <c r="G145" s="15">
        <f>SUM(H145:AA145)</f>
        <v>4325</v>
      </c>
      <c r="K145">
        <v>1</v>
      </c>
      <c r="L145">
        <v>735</v>
      </c>
      <c r="M145">
        <v>3390</v>
      </c>
      <c r="N145">
        <v>199</v>
      </c>
      <c r="O145">
        <v>0</v>
      </c>
      <c r="P145">
        <v>0</v>
      </c>
      <c r="Q145">
        <v>0</v>
      </c>
      <c r="R145">
        <v>0</v>
      </c>
    </row>
    <row r="146" spans="1:28">
      <c r="A146" s="3">
        <f>A142</f>
        <v>6</v>
      </c>
      <c r="C146" s="23" t="s">
        <v>46</v>
      </c>
      <c r="D146" s="23"/>
      <c r="E146" s="23"/>
      <c r="F146" s="22"/>
      <c r="G146" s="22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2"/>
      <c r="AB146" s="3"/>
    </row>
    <row r="147" spans="1:28">
      <c r="A147" s="3" t="s">
        <v>3</v>
      </c>
      <c r="B147" s="9">
        <f>CEILING($A$1*A146/$B$1,1)</f>
        <v>4</v>
      </c>
      <c r="D147" s="33" t="s">
        <v>4</v>
      </c>
      <c r="E147" s="3" t="s">
        <v>5</v>
      </c>
      <c r="F147" s="6" t="s">
        <v>6</v>
      </c>
      <c r="G147" s="13"/>
      <c r="H147" s="3" t="str">
        <f t="shared" ref="H147:AA147" si="33">IF(H148&lt;&gt;0,H$1,"")</f>
        <v/>
      </c>
      <c r="I147" s="3" t="str">
        <f t="shared" si="33"/>
        <v/>
      </c>
      <c r="J147" s="3" t="str">
        <f t="shared" si="33"/>
        <v/>
      </c>
      <c r="K147" s="3">
        <f t="shared" si="33"/>
        <v>4</v>
      </c>
      <c r="L147" s="3">
        <f t="shared" si="33"/>
        <v>5</v>
      </c>
      <c r="M147" s="3">
        <f t="shared" si="33"/>
        <v>6</v>
      </c>
      <c r="N147" s="3">
        <f t="shared" si="33"/>
        <v>7</v>
      </c>
      <c r="O147" s="3">
        <f t="shared" si="33"/>
        <v>8</v>
      </c>
      <c r="P147" s="3">
        <f t="shared" si="33"/>
        <v>9</v>
      </c>
      <c r="Q147" s="3">
        <f t="shared" si="33"/>
        <v>10</v>
      </c>
      <c r="R147" s="3" t="str">
        <f t="shared" si="33"/>
        <v/>
      </c>
      <c r="S147" s="3" t="str">
        <f t="shared" si="33"/>
        <v/>
      </c>
      <c r="T147" s="3" t="str">
        <f t="shared" si="33"/>
        <v/>
      </c>
      <c r="U147" s="3" t="str">
        <f t="shared" si="33"/>
        <v/>
      </c>
      <c r="V147" s="3" t="str">
        <f t="shared" si="33"/>
        <v/>
      </c>
      <c r="W147" s="3" t="str">
        <f t="shared" si="33"/>
        <v/>
      </c>
      <c r="X147" s="3" t="str">
        <f t="shared" si="33"/>
        <v/>
      </c>
      <c r="Y147" s="3" t="str">
        <f t="shared" si="33"/>
        <v/>
      </c>
      <c r="Z147" s="3" t="str">
        <f t="shared" si="33"/>
        <v/>
      </c>
      <c r="AA147" s="6" t="str">
        <f t="shared" si="33"/>
        <v/>
      </c>
    </row>
    <row r="148" spans="1:28">
      <c r="A148" s="3" t="s">
        <v>7</v>
      </c>
      <c r="B148" s="6" t="s">
        <v>26</v>
      </c>
      <c r="C148" t="s">
        <v>8</v>
      </c>
      <c r="D148" s="34">
        <v>63</v>
      </c>
      <c r="E148" s="36">
        <f>1-G149/G148</f>
        <v>5.084745762711862E-2</v>
      </c>
      <c r="F148" s="10">
        <f>SUMPRODUCT(H$1:AA$1,H148:AA148)/SUM(H148:AA148)</f>
        <v>5.8701245660608539</v>
      </c>
      <c r="G148" s="15">
        <f>SUM(H148:AA148)</f>
        <v>4897</v>
      </c>
      <c r="K148">
        <v>8</v>
      </c>
      <c r="L148">
        <v>1066</v>
      </c>
      <c r="M148">
        <v>3445</v>
      </c>
      <c r="N148">
        <v>325</v>
      </c>
      <c r="O148">
        <v>42</v>
      </c>
      <c r="P148">
        <v>7</v>
      </c>
      <c r="Q148">
        <v>4</v>
      </c>
    </row>
    <row r="149" spans="1:28">
      <c r="A149" s="3" t="s">
        <v>9</v>
      </c>
      <c r="B149" s="6" t="s">
        <v>25</v>
      </c>
      <c r="C149" t="s">
        <v>10</v>
      </c>
      <c r="D149" s="34"/>
      <c r="E149" s="36"/>
      <c r="F149" s="10">
        <f>SUMPRODUCT(H$1:AA$1,H149:AA149)/SUM(H149:AA149)</f>
        <v>5.7951807228915664</v>
      </c>
      <c r="G149" s="15">
        <f>SUM(H149:AA149)</f>
        <v>4648</v>
      </c>
      <c r="K149">
        <v>8</v>
      </c>
      <c r="L149">
        <v>1066</v>
      </c>
      <c r="M149">
        <v>3444</v>
      </c>
      <c r="N149">
        <v>130</v>
      </c>
      <c r="O149">
        <v>0</v>
      </c>
      <c r="P149">
        <v>0</v>
      </c>
      <c r="Q149">
        <v>0</v>
      </c>
    </row>
    <row r="150" spans="1:28">
      <c r="A150" s="3">
        <f>A146</f>
        <v>6</v>
      </c>
      <c r="C150" s="23" t="s">
        <v>45</v>
      </c>
      <c r="D150" s="23"/>
      <c r="E150" s="23"/>
      <c r="F150" s="22"/>
      <c r="G150" s="22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2"/>
      <c r="AB150" s="3"/>
    </row>
    <row r="151" spans="1:28">
      <c r="A151" s="3" t="s">
        <v>3</v>
      </c>
      <c r="B151" s="9">
        <f>CEILING($A$1*A150/$B$1,1)</f>
        <v>4</v>
      </c>
      <c r="D151" s="33" t="s">
        <v>4</v>
      </c>
      <c r="E151" s="3" t="s">
        <v>5</v>
      </c>
      <c r="F151" s="6" t="s">
        <v>6</v>
      </c>
      <c r="G151" s="13"/>
      <c r="H151" s="3" t="str">
        <f t="shared" ref="H151:AA151" si="34">IF(H152&lt;&gt;0,H$1,"")</f>
        <v/>
      </c>
      <c r="I151" s="3" t="str">
        <f t="shared" si="34"/>
        <v/>
      </c>
      <c r="J151" s="3" t="str">
        <f t="shared" si="34"/>
        <v/>
      </c>
      <c r="K151" s="3">
        <f t="shared" si="34"/>
        <v>4</v>
      </c>
      <c r="L151" s="3">
        <f t="shared" si="34"/>
        <v>5</v>
      </c>
      <c r="M151" s="3">
        <f t="shared" si="34"/>
        <v>6</v>
      </c>
      <c r="N151" s="3">
        <f t="shared" si="34"/>
        <v>7</v>
      </c>
      <c r="O151" s="3">
        <f t="shared" si="34"/>
        <v>8</v>
      </c>
      <c r="P151" s="3">
        <f t="shared" si="34"/>
        <v>9</v>
      </c>
      <c r="Q151" s="3">
        <f t="shared" si="34"/>
        <v>10</v>
      </c>
      <c r="R151" s="3">
        <f t="shared" si="34"/>
        <v>11</v>
      </c>
      <c r="S151" s="3">
        <f t="shared" si="34"/>
        <v>12</v>
      </c>
      <c r="T151" s="3" t="str">
        <f t="shared" si="34"/>
        <v/>
      </c>
      <c r="U151" s="3" t="str">
        <f t="shared" si="34"/>
        <v/>
      </c>
      <c r="V151" s="3" t="str">
        <f t="shared" si="34"/>
        <v/>
      </c>
      <c r="W151" s="3" t="str">
        <f t="shared" si="34"/>
        <v/>
      </c>
      <c r="X151" s="3" t="str">
        <f t="shared" si="34"/>
        <v/>
      </c>
      <c r="Y151" s="3" t="str">
        <f t="shared" si="34"/>
        <v/>
      </c>
      <c r="Z151" s="3" t="str">
        <f t="shared" si="34"/>
        <v/>
      </c>
      <c r="AA151" s="6" t="str">
        <f t="shared" si="34"/>
        <v/>
      </c>
    </row>
    <row r="152" spans="1:28">
      <c r="A152" s="3" t="s">
        <v>7</v>
      </c>
      <c r="B152" s="6" t="s">
        <v>26</v>
      </c>
      <c r="C152" t="s">
        <v>8</v>
      </c>
      <c r="D152" s="34">
        <v>63</v>
      </c>
      <c r="E152" s="36">
        <f>1-G153/G152</f>
        <v>0.20577319587628862</v>
      </c>
      <c r="F152" s="10">
        <f>SUMPRODUCT(H$1:AA$1,H152:AA152)/SUM(H152:AA152)</f>
        <v>6.2989690721649483</v>
      </c>
      <c r="G152" s="15">
        <f>SUM(H152:AA152)</f>
        <v>4850</v>
      </c>
      <c r="K152">
        <v>1</v>
      </c>
      <c r="L152">
        <v>498</v>
      </c>
      <c r="M152">
        <v>3196</v>
      </c>
      <c r="N152">
        <v>683</v>
      </c>
      <c r="O152">
        <v>256</v>
      </c>
      <c r="P152">
        <v>138</v>
      </c>
      <c r="Q152">
        <v>54</v>
      </c>
      <c r="R152">
        <v>19</v>
      </c>
      <c r="S152">
        <v>5</v>
      </c>
    </row>
    <row r="153" spans="1:28">
      <c r="A153" s="3" t="s">
        <v>9</v>
      </c>
      <c r="B153" s="6" t="s">
        <v>25</v>
      </c>
      <c r="C153" t="s">
        <v>10</v>
      </c>
      <c r="D153" s="34"/>
      <c r="E153" s="36"/>
      <c r="F153" s="10">
        <f>SUMPRODUCT(H$1:AA$1,H153:AA153)/SUM(H153:AA153)</f>
        <v>5.9125129802699901</v>
      </c>
      <c r="G153" s="15">
        <f>SUM(H153:AA153)</f>
        <v>3852</v>
      </c>
      <c r="K153">
        <v>1</v>
      </c>
      <c r="L153">
        <v>498</v>
      </c>
      <c r="M153">
        <v>3195</v>
      </c>
      <c r="N153">
        <v>157</v>
      </c>
      <c r="O153">
        <v>0</v>
      </c>
      <c r="P153">
        <v>0</v>
      </c>
      <c r="Q153">
        <v>0</v>
      </c>
      <c r="R153">
        <v>0</v>
      </c>
      <c r="S153">
        <v>1</v>
      </c>
    </row>
    <row r="154" spans="1:28">
      <c r="A154" s="3">
        <f>A150</f>
        <v>6</v>
      </c>
      <c r="C154" s="23" t="s">
        <v>44</v>
      </c>
      <c r="D154" s="23"/>
      <c r="E154" s="23"/>
      <c r="F154" s="22"/>
      <c r="G154" s="22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2"/>
      <c r="AB154" s="3"/>
    </row>
    <row r="155" spans="1:28">
      <c r="A155" s="3" t="s">
        <v>3</v>
      </c>
      <c r="B155" s="9">
        <f>CEILING($A$1*A154/$B$1,1)</f>
        <v>4</v>
      </c>
      <c r="D155" s="33" t="s">
        <v>4</v>
      </c>
      <c r="E155" s="3" t="s">
        <v>5</v>
      </c>
      <c r="F155" s="6" t="s">
        <v>6</v>
      </c>
      <c r="G155" s="13"/>
      <c r="H155" s="3" t="str">
        <f t="shared" ref="H155:AA155" si="35">IF(H156&lt;&gt;0,H$1,"")</f>
        <v/>
      </c>
      <c r="I155" s="3" t="str">
        <f t="shared" si="35"/>
        <v/>
      </c>
      <c r="J155" s="3" t="str">
        <f t="shared" si="35"/>
        <v/>
      </c>
      <c r="K155" s="3" t="str">
        <f t="shared" si="35"/>
        <v/>
      </c>
      <c r="L155" s="3">
        <f t="shared" si="35"/>
        <v>5</v>
      </c>
      <c r="M155" s="3">
        <f t="shared" si="35"/>
        <v>6</v>
      </c>
      <c r="N155" s="3">
        <f t="shared" si="35"/>
        <v>7</v>
      </c>
      <c r="O155" s="3">
        <f t="shared" si="35"/>
        <v>8</v>
      </c>
      <c r="P155" s="3">
        <f t="shared" si="35"/>
        <v>9</v>
      </c>
      <c r="Q155" s="3">
        <f t="shared" si="35"/>
        <v>10</v>
      </c>
      <c r="R155" s="3">
        <f t="shared" si="35"/>
        <v>11</v>
      </c>
      <c r="S155" s="3">
        <f t="shared" si="35"/>
        <v>12</v>
      </c>
      <c r="T155" s="3" t="str">
        <f t="shared" si="35"/>
        <v/>
      </c>
      <c r="U155" s="3" t="str">
        <f t="shared" si="35"/>
        <v/>
      </c>
      <c r="V155" s="3" t="str">
        <f t="shared" si="35"/>
        <v/>
      </c>
      <c r="W155" s="3" t="str">
        <f t="shared" si="35"/>
        <v/>
      </c>
      <c r="X155" s="3" t="str">
        <f t="shared" si="35"/>
        <v/>
      </c>
      <c r="Y155" s="3" t="str">
        <f t="shared" si="35"/>
        <v/>
      </c>
      <c r="Z155" s="3" t="str">
        <f t="shared" si="35"/>
        <v/>
      </c>
      <c r="AA155" s="6" t="str">
        <f t="shared" si="35"/>
        <v/>
      </c>
    </row>
    <row r="156" spans="1:28">
      <c r="A156" s="3" t="s">
        <v>7</v>
      </c>
      <c r="B156" s="6" t="s">
        <v>26</v>
      </c>
      <c r="C156" t="s">
        <v>8</v>
      </c>
      <c r="D156" s="34">
        <v>63</v>
      </c>
      <c r="E156" s="36">
        <f>1-G157/G156</f>
        <v>0.38080622058522606</v>
      </c>
      <c r="F156" s="10">
        <f>SUMPRODUCT(H$1:AA$1,H156:AA156)/SUM(H156:AA156)</f>
        <v>6.9791282995702888</v>
      </c>
      <c r="G156" s="15">
        <f>SUM(H156:AA156)</f>
        <v>4887</v>
      </c>
      <c r="L156">
        <v>109</v>
      </c>
      <c r="M156">
        <v>2846</v>
      </c>
      <c r="N156">
        <v>733</v>
      </c>
      <c r="O156">
        <v>417</v>
      </c>
      <c r="P156">
        <v>292</v>
      </c>
      <c r="Q156">
        <v>171</v>
      </c>
      <c r="R156">
        <v>147</v>
      </c>
      <c r="S156">
        <v>172</v>
      </c>
    </row>
    <row r="157" spans="1:28">
      <c r="A157" s="3" t="s">
        <v>9</v>
      </c>
      <c r="B157" s="6" t="s">
        <v>25</v>
      </c>
      <c r="C157" t="s">
        <v>10</v>
      </c>
      <c r="D157" s="34"/>
      <c r="E157" s="36"/>
      <c r="F157" s="10">
        <f>SUMPRODUCT(H$1:AA$1,H157:AA157)/SUM(H157:AA157)</f>
        <v>5.9874421678783873</v>
      </c>
      <c r="G157" s="15">
        <f>SUM(H157:AA157)</f>
        <v>3026</v>
      </c>
      <c r="L157">
        <v>109</v>
      </c>
      <c r="M157">
        <v>2846</v>
      </c>
      <c r="N157">
        <v>71</v>
      </c>
      <c r="O157" t="s">
        <v>27</v>
      </c>
      <c r="P157" t="s">
        <v>27</v>
      </c>
      <c r="Q157" t="s">
        <v>27</v>
      </c>
      <c r="R157" t="s">
        <v>27</v>
      </c>
      <c r="S157" t="s">
        <v>27</v>
      </c>
    </row>
    <row r="159" spans="1:28" s="26" customFormat="1">
      <c r="B159" s="27"/>
      <c r="C159" s="30" t="str">
        <f>CONCATENATE($C$1,"n7")</f>
        <v>g3d5n7</v>
      </c>
      <c r="D159" s="29"/>
      <c r="E159" s="29"/>
      <c r="F159" s="28"/>
      <c r="G159" s="28"/>
      <c r="AA159" s="27"/>
    </row>
    <row r="160" spans="1:28">
      <c r="A160" s="3">
        <v>7</v>
      </c>
      <c r="C160" s="23" t="s">
        <v>49</v>
      </c>
      <c r="D160" s="25"/>
      <c r="E160" s="25"/>
      <c r="F160" s="24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2"/>
      <c r="AB160" s="3"/>
    </row>
    <row r="161" spans="1:28">
      <c r="A161" s="3" t="s">
        <v>3</v>
      </c>
      <c r="B161" s="9">
        <f>CEILING($A$1*A160/$B$1,1)</f>
        <v>5</v>
      </c>
      <c r="D161" s="33" t="s">
        <v>4</v>
      </c>
      <c r="E161" s="3" t="s">
        <v>5</v>
      </c>
      <c r="F161" s="6" t="s">
        <v>6</v>
      </c>
      <c r="G161" s="13"/>
      <c r="H161" s="3" t="str">
        <f t="shared" ref="H161:AA161" si="36">IF(H162&lt;&gt;0,H$1,"")</f>
        <v/>
      </c>
      <c r="I161" s="3" t="str">
        <f t="shared" si="36"/>
        <v/>
      </c>
      <c r="J161" s="3" t="str">
        <f t="shared" si="36"/>
        <v/>
      </c>
      <c r="K161" s="3" t="str">
        <f t="shared" si="36"/>
        <v/>
      </c>
      <c r="L161" s="3">
        <f t="shared" si="36"/>
        <v>5</v>
      </c>
      <c r="M161" s="3">
        <f t="shared" si="36"/>
        <v>6</v>
      </c>
      <c r="N161" s="3">
        <f t="shared" si="36"/>
        <v>7</v>
      </c>
      <c r="O161" s="3">
        <f t="shared" si="36"/>
        <v>8</v>
      </c>
      <c r="P161" s="3">
        <f t="shared" si="36"/>
        <v>9</v>
      </c>
      <c r="Q161" s="3">
        <f t="shared" si="36"/>
        <v>10</v>
      </c>
      <c r="R161" s="3">
        <f t="shared" si="36"/>
        <v>11</v>
      </c>
      <c r="S161" s="3">
        <f t="shared" si="36"/>
        <v>12</v>
      </c>
      <c r="T161" s="3">
        <f t="shared" si="36"/>
        <v>13</v>
      </c>
      <c r="U161" s="3">
        <f t="shared" si="36"/>
        <v>14</v>
      </c>
      <c r="V161" s="3" t="str">
        <f t="shared" si="36"/>
        <v/>
      </c>
      <c r="W161" s="3" t="str">
        <f t="shared" si="36"/>
        <v/>
      </c>
      <c r="X161" s="3" t="str">
        <f t="shared" si="36"/>
        <v/>
      </c>
      <c r="Y161" s="3" t="str">
        <f t="shared" si="36"/>
        <v/>
      </c>
      <c r="Z161" s="3" t="str">
        <f t="shared" si="36"/>
        <v/>
      </c>
      <c r="AA161" s="6" t="str">
        <f t="shared" si="36"/>
        <v/>
      </c>
    </row>
    <row r="162" spans="1:28">
      <c r="A162" s="3" t="s">
        <v>7</v>
      </c>
      <c r="B162" s="6" t="s">
        <v>26</v>
      </c>
      <c r="C162" t="s">
        <v>8</v>
      </c>
      <c r="D162" s="34">
        <v>76</v>
      </c>
      <c r="E162" s="36">
        <f>1-G163/G162</f>
        <v>0.29881050041017232</v>
      </c>
      <c r="F162" s="10">
        <f>SUMPRODUCT(H$1:AA$1,H162:AA162)/SUM(H162:AA162)</f>
        <v>7.5260459392945034</v>
      </c>
      <c r="G162" s="15">
        <f>SUM(H162:AA162)</f>
        <v>4876</v>
      </c>
      <c r="H162" s="14"/>
      <c r="L162">
        <v>3</v>
      </c>
      <c r="M162">
        <v>389</v>
      </c>
      <c r="N162">
        <v>2871</v>
      </c>
      <c r="O162">
        <v>874</v>
      </c>
      <c r="P162">
        <v>381</v>
      </c>
      <c r="Q162">
        <v>202</v>
      </c>
      <c r="R162">
        <v>92</v>
      </c>
      <c r="S162">
        <v>38</v>
      </c>
      <c r="T162">
        <v>22</v>
      </c>
      <c r="U162">
        <v>4</v>
      </c>
    </row>
    <row r="163" spans="1:28">
      <c r="A163" s="3" t="s">
        <v>9</v>
      </c>
      <c r="B163" s="6" t="s">
        <v>25</v>
      </c>
      <c r="C163" t="s">
        <v>10</v>
      </c>
      <c r="D163" s="34"/>
      <c r="E163" s="36"/>
      <c r="F163" s="10">
        <f>SUMPRODUCT(H$1:AA$1,H163:AA163)/SUM(H163:AA163)</f>
        <v>6.9300965194501316</v>
      </c>
      <c r="G163" s="15">
        <f>SUM(H163:AA163)</f>
        <v>3419</v>
      </c>
      <c r="H163" s="14"/>
      <c r="L163">
        <v>3</v>
      </c>
      <c r="M163">
        <v>389</v>
      </c>
      <c r="N163">
        <v>2871</v>
      </c>
      <c r="O163">
        <v>156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8">
      <c r="A164" s="3">
        <f>A160</f>
        <v>7</v>
      </c>
      <c r="C164" s="23" t="s">
        <v>48</v>
      </c>
      <c r="D164" s="23"/>
      <c r="E164" s="23"/>
      <c r="F164" s="22"/>
      <c r="G164" s="22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2"/>
      <c r="AB164" s="3"/>
    </row>
    <row r="165" spans="1:28">
      <c r="A165" s="3" t="s">
        <v>3</v>
      </c>
      <c r="B165" s="9">
        <f>CEILING($A$1*A164/$B$1,1)</f>
        <v>5</v>
      </c>
      <c r="D165" s="33" t="s">
        <v>4</v>
      </c>
      <c r="E165" s="3" t="s">
        <v>5</v>
      </c>
      <c r="F165" s="6" t="s">
        <v>6</v>
      </c>
      <c r="G165" s="13"/>
      <c r="H165" s="3" t="str">
        <f t="shared" ref="H165:AA165" si="37">IF(H166&lt;&gt;0,H$1,"")</f>
        <v/>
      </c>
      <c r="I165" s="3" t="str">
        <f t="shared" si="37"/>
        <v/>
      </c>
      <c r="J165" s="3" t="str">
        <f t="shared" si="37"/>
        <v/>
      </c>
      <c r="K165" s="3" t="str">
        <f t="shared" si="37"/>
        <v/>
      </c>
      <c r="L165" s="3">
        <f t="shared" si="37"/>
        <v>5</v>
      </c>
      <c r="M165" s="3">
        <f t="shared" si="37"/>
        <v>6</v>
      </c>
      <c r="N165" s="3">
        <f t="shared" si="37"/>
        <v>7</v>
      </c>
      <c r="O165" s="3">
        <f t="shared" si="37"/>
        <v>8</v>
      </c>
      <c r="P165" s="3">
        <f t="shared" si="37"/>
        <v>9</v>
      </c>
      <c r="Q165" s="3">
        <f t="shared" si="37"/>
        <v>10</v>
      </c>
      <c r="R165" s="3">
        <f t="shared" si="37"/>
        <v>11</v>
      </c>
      <c r="S165" s="3">
        <f t="shared" si="37"/>
        <v>12</v>
      </c>
      <c r="T165" s="3">
        <f t="shared" si="37"/>
        <v>13</v>
      </c>
      <c r="U165" s="3">
        <f t="shared" si="37"/>
        <v>14</v>
      </c>
      <c r="V165" s="3" t="str">
        <f t="shared" si="37"/>
        <v/>
      </c>
      <c r="W165" s="3" t="str">
        <f t="shared" si="37"/>
        <v/>
      </c>
      <c r="X165" s="3" t="str">
        <f t="shared" si="37"/>
        <v/>
      </c>
      <c r="Y165" s="3" t="str">
        <f t="shared" si="37"/>
        <v/>
      </c>
      <c r="Z165" s="3" t="str">
        <f t="shared" si="37"/>
        <v/>
      </c>
      <c r="AA165" s="6" t="str">
        <f t="shared" si="37"/>
        <v/>
      </c>
      <c r="AB165" s="3"/>
    </row>
    <row r="166" spans="1:28">
      <c r="A166" s="3" t="s">
        <v>7</v>
      </c>
      <c r="B166" s="6" t="s">
        <v>26</v>
      </c>
      <c r="C166" t="s">
        <v>8</v>
      </c>
      <c r="D166" s="34">
        <v>76</v>
      </c>
      <c r="E166" s="36">
        <f>1-G167/G166</f>
        <v>0.24050892673917501</v>
      </c>
      <c r="F166" s="10">
        <f>SUMPRODUCT(H$1:AA$1,H166:AA166)/SUM(H166:AA166)</f>
        <v>7.3552226554483893</v>
      </c>
      <c r="G166" s="15">
        <f>SUM(H166:AA166)</f>
        <v>4873</v>
      </c>
      <c r="L166">
        <v>5</v>
      </c>
      <c r="M166">
        <v>535</v>
      </c>
      <c r="N166">
        <v>3012</v>
      </c>
      <c r="O166">
        <v>763</v>
      </c>
      <c r="P166">
        <v>322</v>
      </c>
      <c r="Q166">
        <v>133</v>
      </c>
      <c r="R166">
        <v>61</v>
      </c>
      <c r="S166">
        <v>27</v>
      </c>
      <c r="T166">
        <v>14</v>
      </c>
      <c r="U166">
        <v>1</v>
      </c>
    </row>
    <row r="167" spans="1:28">
      <c r="A167" s="3" t="s">
        <v>9</v>
      </c>
      <c r="B167" s="6" t="s">
        <v>25</v>
      </c>
      <c r="C167" t="s">
        <v>10</v>
      </c>
      <c r="D167" s="34"/>
      <c r="E167" s="36"/>
      <c r="F167" s="10">
        <f>SUMPRODUCT(H$1:AA$1,H167:AA167)/SUM(H167:AA167)</f>
        <v>6.8935422858686843</v>
      </c>
      <c r="G167" s="15">
        <f>SUM(H167:AA167)</f>
        <v>3701</v>
      </c>
      <c r="L167">
        <v>5</v>
      </c>
      <c r="M167">
        <v>535</v>
      </c>
      <c r="N167">
        <v>3010</v>
      </c>
      <c r="O167">
        <v>151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8">
      <c r="A168" s="3">
        <f>A164</f>
        <v>7</v>
      </c>
      <c r="C168" s="23" t="s">
        <v>47</v>
      </c>
      <c r="D168" s="23"/>
      <c r="E168" s="23"/>
      <c r="F168" s="22"/>
      <c r="G168" s="22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2"/>
      <c r="AB168" s="3"/>
    </row>
    <row r="169" spans="1:28">
      <c r="A169" s="3" t="s">
        <v>3</v>
      </c>
      <c r="B169" s="9">
        <f>CEILING($A$1*A168/$B$1,1)</f>
        <v>5</v>
      </c>
      <c r="D169" s="33" t="s">
        <v>4</v>
      </c>
      <c r="E169" s="3" t="s">
        <v>5</v>
      </c>
      <c r="F169" s="6" t="s">
        <v>6</v>
      </c>
      <c r="G169" s="13"/>
      <c r="H169" s="3" t="str">
        <f t="shared" ref="H169:AA169" si="38">IF(H170&lt;&gt;0,H$1,"")</f>
        <v/>
      </c>
      <c r="I169" s="3" t="str">
        <f t="shared" si="38"/>
        <v/>
      </c>
      <c r="J169" s="3" t="str">
        <f t="shared" si="38"/>
        <v/>
      </c>
      <c r="K169" s="3" t="str">
        <f t="shared" si="38"/>
        <v/>
      </c>
      <c r="L169" s="3">
        <f t="shared" si="38"/>
        <v>5</v>
      </c>
      <c r="M169" s="3">
        <f t="shared" si="38"/>
        <v>6</v>
      </c>
      <c r="N169" s="3">
        <f t="shared" si="38"/>
        <v>7</v>
      </c>
      <c r="O169" s="3">
        <f t="shared" si="38"/>
        <v>8</v>
      </c>
      <c r="P169" s="3">
        <f t="shared" si="38"/>
        <v>9</v>
      </c>
      <c r="Q169" s="3">
        <f t="shared" si="38"/>
        <v>10</v>
      </c>
      <c r="R169" s="3">
        <f t="shared" si="38"/>
        <v>11</v>
      </c>
      <c r="S169" s="3">
        <f t="shared" si="38"/>
        <v>12</v>
      </c>
      <c r="T169" s="3">
        <f t="shared" si="38"/>
        <v>13</v>
      </c>
      <c r="U169" s="3" t="str">
        <f t="shared" si="38"/>
        <v/>
      </c>
      <c r="V169" s="3" t="str">
        <f t="shared" si="38"/>
        <v/>
      </c>
      <c r="W169" s="3" t="str">
        <f t="shared" si="38"/>
        <v/>
      </c>
      <c r="X169" s="3" t="str">
        <f t="shared" si="38"/>
        <v/>
      </c>
      <c r="Y169" s="3" t="str">
        <f t="shared" si="38"/>
        <v/>
      </c>
      <c r="Z169" s="3" t="str">
        <f t="shared" si="38"/>
        <v/>
      </c>
      <c r="AA169" s="6" t="str">
        <f t="shared" si="38"/>
        <v/>
      </c>
    </row>
    <row r="170" spans="1:28">
      <c r="A170" s="3" t="s">
        <v>7</v>
      </c>
      <c r="B170" s="6" t="s">
        <v>26</v>
      </c>
      <c r="C170" t="s">
        <v>8</v>
      </c>
      <c r="D170" s="34">
        <v>76</v>
      </c>
      <c r="E170" s="36">
        <f>1-G171/G170</f>
        <v>0.10186132133360604</v>
      </c>
      <c r="F170" s="10">
        <f>SUMPRODUCT(H$1:AA$1,H170:AA170)/SUM(H170:AA170)</f>
        <v>6.9597054612395173</v>
      </c>
      <c r="G170" s="15">
        <f>SUM(H170:AA170)</f>
        <v>4889</v>
      </c>
      <c r="L170">
        <v>10</v>
      </c>
      <c r="M170">
        <v>1054</v>
      </c>
      <c r="N170">
        <v>3190</v>
      </c>
      <c r="O170">
        <v>467</v>
      </c>
      <c r="P170">
        <v>120</v>
      </c>
      <c r="Q170">
        <v>28</v>
      </c>
      <c r="R170">
        <v>16</v>
      </c>
      <c r="S170">
        <v>2</v>
      </c>
      <c r="T170">
        <v>2</v>
      </c>
    </row>
    <row r="171" spans="1:28">
      <c r="A171" s="3" t="s">
        <v>9</v>
      </c>
      <c r="B171" s="6" t="s">
        <v>25</v>
      </c>
      <c r="C171" t="s">
        <v>10</v>
      </c>
      <c r="D171" s="34"/>
      <c r="E171" s="36"/>
      <c r="F171" s="10">
        <f>SUMPRODUCT(H$1:AA$1,H171:AA171)/SUM(H171:AA171)</f>
        <v>6.7868367114552495</v>
      </c>
      <c r="G171" s="15">
        <f>SUM(H171:AA171)</f>
        <v>4391</v>
      </c>
      <c r="L171">
        <v>10</v>
      </c>
      <c r="M171">
        <v>1054</v>
      </c>
      <c r="N171">
        <v>3189</v>
      </c>
      <c r="O171">
        <v>138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8">
      <c r="A172" s="3">
        <f>A168</f>
        <v>7</v>
      </c>
      <c r="C172" s="23" t="s">
        <v>46</v>
      </c>
      <c r="D172" s="23"/>
      <c r="E172" s="23"/>
      <c r="F172" s="22"/>
      <c r="G172" s="22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2"/>
      <c r="AB172" s="3"/>
    </row>
    <row r="173" spans="1:28">
      <c r="A173" s="3" t="s">
        <v>3</v>
      </c>
      <c r="B173" s="9">
        <f>CEILING($A$1*A172/$B$1,1)</f>
        <v>5</v>
      </c>
      <c r="D173" s="33" t="s">
        <v>4</v>
      </c>
      <c r="E173" s="3" t="s">
        <v>5</v>
      </c>
      <c r="F173" s="6" t="s">
        <v>6</v>
      </c>
      <c r="G173" s="13"/>
      <c r="H173" s="3" t="str">
        <f t="shared" ref="H173:AA173" si="39">IF(H174&lt;&gt;0,H$1,"")</f>
        <v/>
      </c>
      <c r="I173" s="3" t="str">
        <f t="shared" si="39"/>
        <v/>
      </c>
      <c r="J173" s="3" t="str">
        <f t="shared" si="39"/>
        <v/>
      </c>
      <c r="K173" s="3" t="str">
        <f t="shared" si="39"/>
        <v/>
      </c>
      <c r="L173" s="3">
        <f t="shared" si="39"/>
        <v>5</v>
      </c>
      <c r="M173" s="3">
        <f t="shared" si="39"/>
        <v>6</v>
      </c>
      <c r="N173" s="3">
        <f t="shared" si="39"/>
        <v>7</v>
      </c>
      <c r="O173" s="3">
        <f t="shared" si="39"/>
        <v>8</v>
      </c>
      <c r="P173" s="3">
        <f t="shared" si="39"/>
        <v>9</v>
      </c>
      <c r="Q173" s="3">
        <f t="shared" si="39"/>
        <v>10</v>
      </c>
      <c r="R173" s="3">
        <f t="shared" si="39"/>
        <v>11</v>
      </c>
      <c r="S173" s="3" t="str">
        <f t="shared" si="39"/>
        <v/>
      </c>
      <c r="T173" s="3" t="str">
        <f t="shared" si="39"/>
        <v/>
      </c>
      <c r="U173" s="3" t="str">
        <f t="shared" si="39"/>
        <v/>
      </c>
      <c r="V173" s="3" t="str">
        <f t="shared" si="39"/>
        <v/>
      </c>
      <c r="W173" s="3" t="str">
        <f t="shared" si="39"/>
        <v/>
      </c>
      <c r="X173" s="3" t="str">
        <f t="shared" si="39"/>
        <v/>
      </c>
      <c r="Y173" s="3" t="str">
        <f t="shared" si="39"/>
        <v/>
      </c>
      <c r="Z173" s="3" t="str">
        <f t="shared" si="39"/>
        <v/>
      </c>
      <c r="AA173" s="6" t="str">
        <f t="shared" si="39"/>
        <v/>
      </c>
    </row>
    <row r="174" spans="1:28">
      <c r="A174" s="3" t="s">
        <v>7</v>
      </c>
      <c r="B174" s="6" t="s">
        <v>26</v>
      </c>
      <c r="C174" t="s">
        <v>8</v>
      </c>
      <c r="D174" s="34">
        <v>76</v>
      </c>
      <c r="E174" s="36">
        <f>1-G175/G174</f>
        <v>4.1452903755386794E-2</v>
      </c>
      <c r="F174" s="10">
        <f>SUMPRODUCT(H$1:AA$1,H174:AA174)/SUM(H174:AA174)</f>
        <v>6.7580545864970247</v>
      </c>
      <c r="G174" s="15">
        <f>SUM(H174:AA174)</f>
        <v>4873</v>
      </c>
      <c r="L174">
        <v>18</v>
      </c>
      <c r="M174">
        <v>1519</v>
      </c>
      <c r="N174">
        <v>3011</v>
      </c>
      <c r="O174">
        <v>281</v>
      </c>
      <c r="P174">
        <v>38</v>
      </c>
      <c r="Q174">
        <v>5</v>
      </c>
      <c r="R174">
        <v>1</v>
      </c>
    </row>
    <row r="175" spans="1:28">
      <c r="A175" s="3" t="s">
        <v>9</v>
      </c>
      <c r="B175" s="6" t="s">
        <v>25</v>
      </c>
      <c r="C175" t="s">
        <v>10</v>
      </c>
      <c r="D175" s="34"/>
      <c r="E175" s="36"/>
      <c r="F175" s="10">
        <f>SUMPRODUCT(H$1:AA$1,H175:AA175)/SUM(H175:AA175)</f>
        <v>6.6934275315778207</v>
      </c>
      <c r="G175" s="15">
        <f>SUM(H175:AA175)</f>
        <v>4671</v>
      </c>
      <c r="L175">
        <v>18</v>
      </c>
      <c r="M175">
        <v>1519</v>
      </c>
      <c r="N175">
        <v>3011</v>
      </c>
      <c r="O175">
        <v>123</v>
      </c>
      <c r="P175">
        <v>0</v>
      </c>
      <c r="Q175">
        <v>0</v>
      </c>
      <c r="R175">
        <v>0</v>
      </c>
    </row>
    <row r="176" spans="1:28">
      <c r="A176" s="3">
        <f>A172</f>
        <v>7</v>
      </c>
      <c r="C176" s="23" t="s">
        <v>45</v>
      </c>
      <c r="D176" s="23"/>
      <c r="E176" s="23"/>
      <c r="F176" s="22"/>
      <c r="G176" s="22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2"/>
      <c r="AB176" s="3"/>
    </row>
    <row r="177" spans="1:28">
      <c r="A177" s="3" t="s">
        <v>3</v>
      </c>
      <c r="B177" s="9">
        <f>CEILING($A$1*A176/$B$1,1)</f>
        <v>5</v>
      </c>
      <c r="D177" s="33" t="s">
        <v>4</v>
      </c>
      <c r="E177" s="3" t="s">
        <v>5</v>
      </c>
      <c r="F177" s="6" t="s">
        <v>6</v>
      </c>
      <c r="G177" s="13"/>
      <c r="H177" s="3" t="str">
        <f t="shared" ref="H177:AA177" si="40">IF(H178&lt;&gt;0,H$1,"")</f>
        <v/>
      </c>
      <c r="I177" s="3" t="str">
        <f t="shared" si="40"/>
        <v/>
      </c>
      <c r="J177" s="3" t="str">
        <f t="shared" si="40"/>
        <v/>
      </c>
      <c r="K177" s="3" t="str">
        <f t="shared" si="40"/>
        <v/>
      </c>
      <c r="L177" s="3">
        <f t="shared" si="40"/>
        <v>5</v>
      </c>
      <c r="M177" s="3">
        <f t="shared" si="40"/>
        <v>6</v>
      </c>
      <c r="N177" s="3">
        <f t="shared" si="40"/>
        <v>7</v>
      </c>
      <c r="O177" s="3">
        <f t="shared" si="40"/>
        <v>8</v>
      </c>
      <c r="P177" s="3">
        <f t="shared" si="40"/>
        <v>9</v>
      </c>
      <c r="Q177" s="3">
        <f t="shared" si="40"/>
        <v>10</v>
      </c>
      <c r="R177" s="3">
        <f t="shared" si="40"/>
        <v>11</v>
      </c>
      <c r="S177" s="3">
        <f t="shared" si="40"/>
        <v>12</v>
      </c>
      <c r="T177" s="3">
        <f t="shared" si="40"/>
        <v>13</v>
      </c>
      <c r="U177" s="3">
        <f t="shared" si="40"/>
        <v>14</v>
      </c>
      <c r="V177" s="3" t="str">
        <f t="shared" si="40"/>
        <v/>
      </c>
      <c r="W177" s="3" t="str">
        <f t="shared" si="40"/>
        <v/>
      </c>
      <c r="X177" s="3" t="str">
        <f t="shared" si="40"/>
        <v/>
      </c>
      <c r="Y177" s="3" t="str">
        <f t="shared" si="40"/>
        <v/>
      </c>
      <c r="Z177" s="3" t="str">
        <f t="shared" si="40"/>
        <v/>
      </c>
      <c r="AA177" s="6" t="str">
        <f t="shared" si="40"/>
        <v/>
      </c>
    </row>
    <row r="178" spans="1:28">
      <c r="A178" s="3" t="s">
        <v>7</v>
      </c>
      <c r="B178" s="6" t="s">
        <v>26</v>
      </c>
      <c r="C178" t="s">
        <v>8</v>
      </c>
      <c r="D178" s="34">
        <v>76</v>
      </c>
      <c r="E178" s="36">
        <f>1-G179/G178</f>
        <v>0.19554815893488664</v>
      </c>
      <c r="F178" s="10">
        <f>SUMPRODUCT(H$1:AA$1,H178:AA178)/SUM(H178:AA178)</f>
        <v>7.2548366964842934</v>
      </c>
      <c r="G178" s="15">
        <f>SUM(H178:AA178)</f>
        <v>4807</v>
      </c>
      <c r="L178">
        <v>10</v>
      </c>
      <c r="M178">
        <v>732</v>
      </c>
      <c r="N178">
        <v>3011</v>
      </c>
      <c r="O178">
        <v>557</v>
      </c>
      <c r="P178">
        <v>254</v>
      </c>
      <c r="Q178">
        <v>129</v>
      </c>
      <c r="R178">
        <v>66</v>
      </c>
      <c r="S178">
        <v>32</v>
      </c>
      <c r="T178">
        <v>11</v>
      </c>
      <c r="U178">
        <v>5</v>
      </c>
    </row>
    <row r="179" spans="1:28">
      <c r="A179" s="3" t="s">
        <v>9</v>
      </c>
      <c r="B179" s="6" t="s">
        <v>25</v>
      </c>
      <c r="C179" t="s">
        <v>10</v>
      </c>
      <c r="D179" s="34"/>
      <c r="E179" s="36"/>
      <c r="F179" s="10">
        <f>SUMPRODUCT(H$1:AA$1,H179:AA179)/SUM(H179:AA179)</f>
        <v>6.8368244116886476</v>
      </c>
      <c r="G179" s="15">
        <f>SUM(H179:AA179)</f>
        <v>3867</v>
      </c>
      <c r="L179">
        <v>10</v>
      </c>
      <c r="M179">
        <v>732</v>
      </c>
      <c r="N179">
        <v>3010</v>
      </c>
      <c r="O179">
        <v>114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</row>
    <row r="180" spans="1:28">
      <c r="A180" s="3">
        <f>A176</f>
        <v>7</v>
      </c>
      <c r="C180" s="23" t="s">
        <v>44</v>
      </c>
      <c r="D180" s="23"/>
      <c r="E180" s="23"/>
      <c r="F180" s="22"/>
      <c r="G180" s="22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2"/>
      <c r="AB180" s="3"/>
    </row>
    <row r="181" spans="1:28">
      <c r="A181" s="3" t="s">
        <v>3</v>
      </c>
      <c r="B181" s="9">
        <f>CEILING($A$1*A180/$B$1,1)</f>
        <v>5</v>
      </c>
      <c r="D181" s="33" t="s">
        <v>4</v>
      </c>
      <c r="E181" s="3" t="s">
        <v>5</v>
      </c>
      <c r="F181" s="6" t="s">
        <v>6</v>
      </c>
      <c r="G181" s="13"/>
      <c r="H181" s="3" t="str">
        <f t="shared" ref="H181:AA181" si="41">IF(H182&lt;&gt;0,H$1,"")</f>
        <v/>
      </c>
      <c r="I181" s="3" t="str">
        <f t="shared" si="41"/>
        <v/>
      </c>
      <c r="J181" s="3" t="str">
        <f t="shared" si="41"/>
        <v/>
      </c>
      <c r="K181" s="3" t="str">
        <f t="shared" si="41"/>
        <v/>
      </c>
      <c r="L181" s="3">
        <f t="shared" si="41"/>
        <v>5</v>
      </c>
      <c r="M181" s="3">
        <f t="shared" si="41"/>
        <v>6</v>
      </c>
      <c r="N181" s="3">
        <f t="shared" si="41"/>
        <v>7</v>
      </c>
      <c r="O181" s="3">
        <f t="shared" si="41"/>
        <v>8</v>
      </c>
      <c r="P181" s="3">
        <f t="shared" si="41"/>
        <v>9</v>
      </c>
      <c r="Q181" s="3">
        <f t="shared" si="41"/>
        <v>10</v>
      </c>
      <c r="R181" s="3">
        <f t="shared" si="41"/>
        <v>11</v>
      </c>
      <c r="S181" s="3">
        <f t="shared" si="41"/>
        <v>12</v>
      </c>
      <c r="T181" s="3">
        <f t="shared" si="41"/>
        <v>13</v>
      </c>
      <c r="U181" s="3">
        <f t="shared" si="41"/>
        <v>14</v>
      </c>
      <c r="V181" s="3" t="str">
        <f t="shared" si="41"/>
        <v/>
      </c>
      <c r="W181" s="3" t="str">
        <f t="shared" si="41"/>
        <v/>
      </c>
      <c r="X181" s="3" t="str">
        <f t="shared" si="41"/>
        <v/>
      </c>
      <c r="Y181" s="3" t="str">
        <f t="shared" si="41"/>
        <v/>
      </c>
      <c r="Z181" s="3" t="str">
        <f t="shared" si="41"/>
        <v/>
      </c>
      <c r="AA181" s="6" t="str">
        <f t="shared" si="41"/>
        <v/>
      </c>
    </row>
    <row r="182" spans="1:28">
      <c r="A182" s="3" t="s">
        <v>7</v>
      </c>
      <c r="B182" s="6" t="s">
        <v>26</v>
      </c>
      <c r="C182" t="s">
        <v>8</v>
      </c>
      <c r="D182" s="34">
        <v>76</v>
      </c>
      <c r="E182" s="36">
        <f>1-G183/G182</f>
        <v>0.36976696226025985</v>
      </c>
      <c r="F182" s="10">
        <f>SUMPRODUCT(H$1:AA$1,H182:AA182)/SUM(H182:AA182)</f>
        <v>8.0857908847184987</v>
      </c>
      <c r="G182" s="15">
        <f>SUM(H182:AA182)</f>
        <v>4849</v>
      </c>
      <c r="L182">
        <v>1</v>
      </c>
      <c r="M182">
        <v>132</v>
      </c>
      <c r="N182">
        <v>2862</v>
      </c>
      <c r="O182">
        <v>605</v>
      </c>
      <c r="P182">
        <v>398</v>
      </c>
      <c r="Q182">
        <v>247</v>
      </c>
      <c r="R182">
        <v>188</v>
      </c>
      <c r="S182">
        <v>149</v>
      </c>
      <c r="T182">
        <v>109</v>
      </c>
      <c r="U182">
        <v>158</v>
      </c>
    </row>
    <row r="183" spans="1:28">
      <c r="A183" s="3" t="s">
        <v>9</v>
      </c>
      <c r="B183" s="6" t="s">
        <v>25</v>
      </c>
      <c r="C183" t="s">
        <v>10</v>
      </c>
      <c r="D183" s="34"/>
      <c r="E183" s="36"/>
      <c r="F183" s="10">
        <f>SUMPRODUCT(H$1:AA$1,H183:AA183)/SUM(H183:AA183)</f>
        <v>6.9780759162303667</v>
      </c>
      <c r="G183" s="15">
        <f>SUM(H183:AA183)</f>
        <v>3056</v>
      </c>
      <c r="L183">
        <v>1</v>
      </c>
      <c r="M183">
        <v>132</v>
      </c>
      <c r="N183">
        <v>2862</v>
      </c>
      <c r="O183">
        <v>60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</row>
    <row r="185" spans="1:28" s="26" customFormat="1">
      <c r="B185" s="27"/>
      <c r="C185" s="30" t="str">
        <f>CONCATENATE($C$1,"n8")</f>
        <v>g3d5n8</v>
      </c>
      <c r="D185" s="29"/>
      <c r="E185" s="29"/>
      <c r="F185" s="28"/>
      <c r="G185" s="28"/>
      <c r="AA185" s="27"/>
    </row>
    <row r="186" spans="1:28">
      <c r="A186" s="3">
        <v>8</v>
      </c>
      <c r="C186" s="23" t="s">
        <v>49</v>
      </c>
      <c r="D186" s="25"/>
      <c r="E186" s="25"/>
      <c r="F186" s="24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2"/>
      <c r="AB186" s="3"/>
    </row>
    <row r="187" spans="1:28">
      <c r="A187" s="3" t="s">
        <v>3</v>
      </c>
      <c r="B187" s="9">
        <f>CEILING($A$1*A186/$B$1,1)</f>
        <v>5</v>
      </c>
      <c r="D187" s="33" t="s">
        <v>4</v>
      </c>
      <c r="E187" s="3" t="s">
        <v>5</v>
      </c>
      <c r="F187" s="6" t="s">
        <v>6</v>
      </c>
      <c r="G187" s="13"/>
      <c r="H187" s="3" t="str">
        <f t="shared" ref="H187:AA187" si="42">IF(H188&lt;&gt;0,H$1,"")</f>
        <v/>
      </c>
      <c r="I187" s="3" t="str">
        <f t="shared" si="42"/>
        <v/>
      </c>
      <c r="J187" s="3" t="str">
        <f t="shared" si="42"/>
        <v/>
      </c>
      <c r="K187" s="3" t="str">
        <f t="shared" si="42"/>
        <v/>
      </c>
      <c r="L187" s="3" t="str">
        <f t="shared" si="42"/>
        <v/>
      </c>
      <c r="M187" s="3">
        <f t="shared" si="42"/>
        <v>6</v>
      </c>
      <c r="N187" s="3">
        <f t="shared" si="42"/>
        <v>7</v>
      </c>
      <c r="O187" s="3">
        <f t="shared" si="42"/>
        <v>8</v>
      </c>
      <c r="P187" s="3">
        <f t="shared" si="42"/>
        <v>9</v>
      </c>
      <c r="Q187" s="3">
        <f t="shared" si="42"/>
        <v>10</v>
      </c>
      <c r="R187" s="3">
        <f t="shared" si="42"/>
        <v>11</v>
      </c>
      <c r="S187" s="3">
        <f t="shared" si="42"/>
        <v>12</v>
      </c>
      <c r="T187" s="3">
        <f t="shared" si="42"/>
        <v>13</v>
      </c>
      <c r="U187" s="3">
        <f t="shared" si="42"/>
        <v>14</v>
      </c>
      <c r="V187" s="3">
        <f t="shared" si="42"/>
        <v>15</v>
      </c>
      <c r="W187" s="3" t="str">
        <f t="shared" si="42"/>
        <v/>
      </c>
      <c r="X187" s="3" t="str">
        <f t="shared" si="42"/>
        <v/>
      </c>
      <c r="Y187" s="3" t="str">
        <f t="shared" si="42"/>
        <v/>
      </c>
      <c r="Z187" s="3" t="str">
        <f t="shared" si="42"/>
        <v/>
      </c>
      <c r="AA187" s="6" t="str">
        <f t="shared" si="42"/>
        <v/>
      </c>
    </row>
    <row r="188" spans="1:28">
      <c r="A188" s="3" t="s">
        <v>7</v>
      </c>
      <c r="B188" s="6" t="s">
        <v>26</v>
      </c>
      <c r="C188" t="s">
        <v>8</v>
      </c>
      <c r="D188" s="34">
        <v>64</v>
      </c>
      <c r="E188" s="36">
        <f>1-G189/G188</f>
        <v>0.30123966942148761</v>
      </c>
      <c r="F188" s="10">
        <f>SUMPRODUCT(H$1:AA$1,H188:AA188)/SUM(H188:AA188)</f>
        <v>8.5419421487603309</v>
      </c>
      <c r="G188" s="15">
        <f>SUM(H188:AA188)</f>
        <v>4840</v>
      </c>
      <c r="H188" s="14"/>
      <c r="M188">
        <v>9</v>
      </c>
      <c r="N188">
        <v>447</v>
      </c>
      <c r="O188">
        <v>2809</v>
      </c>
      <c r="P188">
        <v>792</v>
      </c>
      <c r="Q188">
        <v>375</v>
      </c>
      <c r="R188">
        <v>218</v>
      </c>
      <c r="S188">
        <v>102</v>
      </c>
      <c r="T188">
        <v>54</v>
      </c>
      <c r="U188">
        <v>24</v>
      </c>
      <c r="V188">
        <v>10</v>
      </c>
    </row>
    <row r="189" spans="1:28">
      <c r="A189" s="3" t="s">
        <v>9</v>
      </c>
      <c r="B189" s="6" t="s">
        <v>25</v>
      </c>
      <c r="C189" t="s">
        <v>10</v>
      </c>
      <c r="D189" s="34"/>
      <c r="E189" s="36"/>
      <c r="F189" s="10">
        <f>SUMPRODUCT(H$1:AA$1,H189:AA189)/SUM(H189:AA189)</f>
        <v>7.8971023063276169</v>
      </c>
      <c r="G189" s="15">
        <f>SUM(H189:AA189)</f>
        <v>3382</v>
      </c>
      <c r="H189" s="14"/>
      <c r="M189">
        <v>9</v>
      </c>
      <c r="N189">
        <v>447</v>
      </c>
      <c r="O189">
        <v>2809</v>
      </c>
      <c r="P189">
        <v>117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8">
      <c r="A190" s="3">
        <f>A186</f>
        <v>8</v>
      </c>
      <c r="C190" s="23" t="s">
        <v>48</v>
      </c>
      <c r="D190" s="23"/>
      <c r="E190" s="23"/>
      <c r="F190" s="22"/>
      <c r="G190" s="22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2"/>
      <c r="AB190" s="3"/>
    </row>
    <row r="191" spans="1:28">
      <c r="A191" s="3" t="s">
        <v>3</v>
      </c>
      <c r="B191" s="9">
        <f>CEILING($A$1*A190/$B$1,1)</f>
        <v>5</v>
      </c>
      <c r="D191" s="33" t="s">
        <v>4</v>
      </c>
      <c r="E191" s="3" t="s">
        <v>5</v>
      </c>
      <c r="F191" s="6" t="s">
        <v>6</v>
      </c>
      <c r="G191" s="13"/>
      <c r="H191" s="3" t="str">
        <f t="shared" ref="H191:AA191" si="43">IF(H192&lt;&gt;0,H$1,"")</f>
        <v/>
      </c>
      <c r="I191" s="3" t="str">
        <f t="shared" si="43"/>
        <v/>
      </c>
      <c r="J191" s="3" t="str">
        <f t="shared" si="43"/>
        <v/>
      </c>
      <c r="K191" s="3" t="str">
        <f t="shared" si="43"/>
        <v/>
      </c>
      <c r="L191" s="3" t="str">
        <f t="shared" si="43"/>
        <v/>
      </c>
      <c r="M191" s="3">
        <f t="shared" si="43"/>
        <v>6</v>
      </c>
      <c r="N191" s="3">
        <f t="shared" si="43"/>
        <v>7</v>
      </c>
      <c r="O191" s="3">
        <f t="shared" si="43"/>
        <v>8</v>
      </c>
      <c r="P191" s="3">
        <f t="shared" si="43"/>
        <v>9</v>
      </c>
      <c r="Q191" s="3">
        <f t="shared" si="43"/>
        <v>10</v>
      </c>
      <c r="R191" s="3">
        <f t="shared" si="43"/>
        <v>11</v>
      </c>
      <c r="S191" s="3">
        <f t="shared" si="43"/>
        <v>12</v>
      </c>
      <c r="T191" s="3">
        <f t="shared" si="43"/>
        <v>13</v>
      </c>
      <c r="U191" s="3">
        <f t="shared" si="43"/>
        <v>14</v>
      </c>
      <c r="V191" s="3">
        <f t="shared" si="43"/>
        <v>15</v>
      </c>
      <c r="W191" s="3" t="str">
        <f t="shared" si="43"/>
        <v/>
      </c>
      <c r="X191" s="3" t="str">
        <f t="shared" si="43"/>
        <v/>
      </c>
      <c r="Y191" s="3" t="str">
        <f t="shared" si="43"/>
        <v/>
      </c>
      <c r="Z191" s="3" t="str">
        <f t="shared" si="43"/>
        <v/>
      </c>
      <c r="AA191" s="6" t="str">
        <f t="shared" si="43"/>
        <v/>
      </c>
      <c r="AB191" s="3"/>
    </row>
    <row r="192" spans="1:28">
      <c r="A192" s="3" t="s">
        <v>7</v>
      </c>
      <c r="B192" s="6" t="s">
        <v>26</v>
      </c>
      <c r="C192" t="s">
        <v>8</v>
      </c>
      <c r="D192" s="34">
        <v>64</v>
      </c>
      <c r="E192" s="36">
        <f>1-G193/G192</f>
        <v>0.22206215270631813</v>
      </c>
      <c r="F192" s="10">
        <f>SUMPRODUCT(H$1:AA$1,H192:AA192)/SUM(H192:AA192)</f>
        <v>8.3541881045482604</v>
      </c>
      <c r="G192" s="15">
        <f>SUM(H192:AA192)</f>
        <v>4859</v>
      </c>
      <c r="M192">
        <v>15</v>
      </c>
      <c r="N192">
        <v>625</v>
      </c>
      <c r="O192">
        <v>2880</v>
      </c>
      <c r="P192">
        <v>736</v>
      </c>
      <c r="Q192">
        <v>336</v>
      </c>
      <c r="R192">
        <v>159</v>
      </c>
      <c r="S192">
        <v>65</v>
      </c>
      <c r="T192">
        <v>29</v>
      </c>
      <c r="U192">
        <v>12</v>
      </c>
      <c r="V192">
        <v>2</v>
      </c>
    </row>
    <row r="193" spans="1:28">
      <c r="A193" s="3" t="s">
        <v>9</v>
      </c>
      <c r="B193" s="6" t="s">
        <v>25</v>
      </c>
      <c r="C193" t="s">
        <v>10</v>
      </c>
      <c r="D193" s="34"/>
      <c r="E193" s="36"/>
      <c r="F193" s="10">
        <f>SUMPRODUCT(H$1:AA$1,H193:AA193)/SUM(H193:AA193)</f>
        <v>7.8775132275132274</v>
      </c>
      <c r="G193" s="15">
        <f>SUM(H193:AA193)</f>
        <v>3780</v>
      </c>
      <c r="M193">
        <v>15</v>
      </c>
      <c r="N193">
        <v>625</v>
      </c>
      <c r="O193">
        <v>2980</v>
      </c>
      <c r="P193">
        <v>128</v>
      </c>
      <c r="Q193">
        <v>32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8">
      <c r="A194" s="3">
        <f>A190</f>
        <v>8</v>
      </c>
      <c r="C194" s="23" t="s">
        <v>47</v>
      </c>
      <c r="D194" s="23"/>
      <c r="E194" s="23"/>
      <c r="F194" s="22"/>
      <c r="G194" s="22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2"/>
      <c r="AB194" s="3"/>
    </row>
    <row r="195" spans="1:28">
      <c r="A195" s="3" t="s">
        <v>3</v>
      </c>
      <c r="B195" s="9">
        <f>CEILING($A$1*A194/$B$1,1)</f>
        <v>5</v>
      </c>
      <c r="D195" s="33" t="s">
        <v>4</v>
      </c>
      <c r="E195" s="3" t="s">
        <v>5</v>
      </c>
      <c r="F195" s="6" t="s">
        <v>6</v>
      </c>
      <c r="G195" s="13"/>
      <c r="H195" s="3" t="str">
        <f t="shared" ref="H195:AA195" si="44">IF(H196&lt;&gt;0,H$1,"")</f>
        <v/>
      </c>
      <c r="I195" s="3" t="str">
        <f t="shared" si="44"/>
        <v/>
      </c>
      <c r="J195" s="3" t="str">
        <f t="shared" si="44"/>
        <v/>
      </c>
      <c r="K195" s="3" t="str">
        <f t="shared" si="44"/>
        <v/>
      </c>
      <c r="L195" s="3" t="str">
        <f t="shared" si="44"/>
        <v/>
      </c>
      <c r="M195" s="3">
        <f t="shared" si="44"/>
        <v>6</v>
      </c>
      <c r="N195" s="3">
        <f t="shared" si="44"/>
        <v>7</v>
      </c>
      <c r="O195" s="3">
        <f t="shared" si="44"/>
        <v>8</v>
      </c>
      <c r="P195" s="3">
        <f t="shared" si="44"/>
        <v>9</v>
      </c>
      <c r="Q195" s="3">
        <f t="shared" si="44"/>
        <v>10</v>
      </c>
      <c r="R195" s="3">
        <f t="shared" si="44"/>
        <v>11</v>
      </c>
      <c r="S195" s="3">
        <f t="shared" si="44"/>
        <v>12</v>
      </c>
      <c r="T195" s="3">
        <f t="shared" si="44"/>
        <v>13</v>
      </c>
      <c r="U195" s="3">
        <f t="shared" si="44"/>
        <v>14</v>
      </c>
      <c r="V195" s="3" t="str">
        <f t="shared" si="44"/>
        <v/>
      </c>
      <c r="W195" s="3">
        <f t="shared" si="44"/>
        <v>16</v>
      </c>
      <c r="X195" s="3" t="str">
        <f t="shared" si="44"/>
        <v/>
      </c>
      <c r="Y195" s="3" t="str">
        <f t="shared" si="44"/>
        <v/>
      </c>
      <c r="Z195" s="3" t="str">
        <f t="shared" si="44"/>
        <v/>
      </c>
      <c r="AA195" s="6" t="str">
        <f t="shared" si="44"/>
        <v/>
      </c>
    </row>
    <row r="196" spans="1:28">
      <c r="A196" s="3" t="s">
        <v>7</v>
      </c>
      <c r="B196" s="6" t="s">
        <v>26</v>
      </c>
      <c r="C196" t="s">
        <v>8</v>
      </c>
      <c r="D196" s="34">
        <v>64</v>
      </c>
      <c r="E196" s="36">
        <f>1-G197/G196</f>
        <v>9.7359735973597372E-2</v>
      </c>
      <c r="F196" s="10">
        <f>SUMPRODUCT(H$1:AA$1,H196:AA196)/SUM(H196:AA196)</f>
        <v>7.8844884488448841</v>
      </c>
      <c r="G196" s="15">
        <f>SUM(H196:AA196)</f>
        <v>4848</v>
      </c>
      <c r="M196">
        <v>34</v>
      </c>
      <c r="N196">
        <v>1290</v>
      </c>
      <c r="O196">
        <v>2938</v>
      </c>
      <c r="P196">
        <v>439</v>
      </c>
      <c r="Q196">
        <v>106</v>
      </c>
      <c r="R196">
        <v>26</v>
      </c>
      <c r="S196">
        <v>11</v>
      </c>
      <c r="T196">
        <v>1</v>
      </c>
      <c r="U196">
        <v>2</v>
      </c>
      <c r="W196">
        <v>1</v>
      </c>
    </row>
    <row r="197" spans="1:28">
      <c r="A197" s="3" t="s">
        <v>9</v>
      </c>
      <c r="B197" s="6" t="s">
        <v>25</v>
      </c>
      <c r="C197" t="s">
        <v>10</v>
      </c>
      <c r="D197" s="34"/>
      <c r="E197" s="36"/>
      <c r="F197" s="10">
        <f>SUMPRODUCT(H$1:AA$1,H197:AA197)/SUM(H197:AA197)</f>
        <v>7.7157221206581355</v>
      </c>
      <c r="G197" s="15">
        <f>SUM(H197:AA197)</f>
        <v>4376</v>
      </c>
      <c r="M197">
        <v>34</v>
      </c>
      <c r="N197">
        <v>1290</v>
      </c>
      <c r="O197">
        <v>2938</v>
      </c>
      <c r="P197">
        <v>114</v>
      </c>
      <c r="Q197">
        <v>0</v>
      </c>
      <c r="R197">
        <v>0</v>
      </c>
      <c r="S197">
        <v>0</v>
      </c>
      <c r="T197">
        <v>0</v>
      </c>
      <c r="U197">
        <v>0</v>
      </c>
      <c r="W197">
        <v>0</v>
      </c>
    </row>
    <row r="198" spans="1:28">
      <c r="A198" s="3">
        <f>A194</f>
        <v>8</v>
      </c>
      <c r="C198" s="23" t="s">
        <v>46</v>
      </c>
      <c r="D198" s="23"/>
      <c r="E198" s="23"/>
      <c r="F198" s="22"/>
      <c r="G198" s="2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2"/>
      <c r="AB198" s="3"/>
    </row>
    <row r="199" spans="1:28">
      <c r="A199" s="3" t="s">
        <v>3</v>
      </c>
      <c r="B199" s="9">
        <f>CEILING($A$1*A198/$B$1,1)</f>
        <v>5</v>
      </c>
      <c r="D199" s="33" t="s">
        <v>4</v>
      </c>
      <c r="E199" s="3" t="s">
        <v>5</v>
      </c>
      <c r="F199" s="6" t="s">
        <v>6</v>
      </c>
      <c r="G199" s="13"/>
      <c r="H199" s="3" t="str">
        <f t="shared" ref="H199:AA199" si="45">IF(H200&lt;&gt;0,H$1,"")</f>
        <v/>
      </c>
      <c r="I199" s="3" t="str">
        <f t="shared" si="45"/>
        <v/>
      </c>
      <c r="J199" s="3" t="str">
        <f t="shared" si="45"/>
        <v/>
      </c>
      <c r="K199" s="3" t="str">
        <f t="shared" si="45"/>
        <v/>
      </c>
      <c r="L199" s="3" t="str">
        <f t="shared" si="45"/>
        <v/>
      </c>
      <c r="M199" s="3">
        <f t="shared" si="45"/>
        <v>6</v>
      </c>
      <c r="N199" s="3">
        <f t="shared" si="45"/>
        <v>7</v>
      </c>
      <c r="O199" s="3">
        <f t="shared" si="45"/>
        <v>8</v>
      </c>
      <c r="P199" s="3">
        <f t="shared" si="45"/>
        <v>9</v>
      </c>
      <c r="Q199" s="3">
        <f t="shared" si="45"/>
        <v>10</v>
      </c>
      <c r="R199" s="3">
        <f t="shared" si="45"/>
        <v>11</v>
      </c>
      <c r="S199" s="3" t="str">
        <f t="shared" si="45"/>
        <v/>
      </c>
      <c r="T199" s="3" t="str">
        <f t="shared" si="45"/>
        <v/>
      </c>
      <c r="U199" s="3" t="str">
        <f t="shared" si="45"/>
        <v/>
      </c>
      <c r="V199" s="3">
        <f t="shared" si="45"/>
        <v>15</v>
      </c>
      <c r="W199" s="3" t="str">
        <f t="shared" si="45"/>
        <v/>
      </c>
      <c r="X199" s="3" t="str">
        <f t="shared" si="45"/>
        <v/>
      </c>
      <c r="Y199" s="3" t="str">
        <f t="shared" si="45"/>
        <v/>
      </c>
      <c r="Z199" s="3" t="str">
        <f t="shared" si="45"/>
        <v/>
      </c>
      <c r="AA199" s="6" t="str">
        <f t="shared" si="45"/>
        <v/>
      </c>
    </row>
    <row r="200" spans="1:28">
      <c r="A200" s="3" t="s">
        <v>7</v>
      </c>
      <c r="B200" s="6" t="s">
        <v>26</v>
      </c>
      <c r="C200" t="s">
        <v>8</v>
      </c>
      <c r="D200" s="34">
        <v>64</v>
      </c>
      <c r="E200" s="36">
        <f>1-G201/G200</f>
        <v>3.0309278350515445E-2</v>
      </c>
      <c r="F200" s="10">
        <f>SUMPRODUCT(H$1:AA$1,H200:AA200)/SUM(H200:AA200)</f>
        <v>7.6373195876288662</v>
      </c>
      <c r="G200" s="15">
        <f>SUM(H200:AA200)</f>
        <v>4850</v>
      </c>
      <c r="M200">
        <v>71</v>
      </c>
      <c r="N200">
        <v>1879</v>
      </c>
      <c r="O200">
        <v>2678</v>
      </c>
      <c r="P200">
        <v>194</v>
      </c>
      <c r="Q200">
        <v>20</v>
      </c>
      <c r="R200">
        <v>7</v>
      </c>
      <c r="V200">
        <v>1</v>
      </c>
    </row>
    <row r="201" spans="1:28">
      <c r="A201" s="3" t="s">
        <v>9</v>
      </c>
      <c r="B201" s="6" t="s">
        <v>25</v>
      </c>
      <c r="C201" t="s">
        <v>10</v>
      </c>
      <c r="D201" s="34"/>
      <c r="E201" s="36"/>
      <c r="F201" s="10">
        <f>SUMPRODUCT(H$1:AA$1,H201:AA201)/SUM(H201:AA201)</f>
        <v>7.5862215607059325</v>
      </c>
      <c r="G201" s="15">
        <f>SUM(H201:AA201)</f>
        <v>4703</v>
      </c>
      <c r="M201">
        <v>71</v>
      </c>
      <c r="N201">
        <v>1879</v>
      </c>
      <c r="O201">
        <v>2678</v>
      </c>
      <c r="P201">
        <v>75</v>
      </c>
      <c r="Q201">
        <v>0</v>
      </c>
      <c r="R201">
        <v>0</v>
      </c>
      <c r="V201">
        <v>0</v>
      </c>
    </row>
    <row r="202" spans="1:28">
      <c r="A202" s="3">
        <f>A198</f>
        <v>8</v>
      </c>
      <c r="C202" s="23" t="s">
        <v>45</v>
      </c>
      <c r="D202" s="23"/>
      <c r="E202" s="23"/>
      <c r="F202" s="22"/>
      <c r="G202" s="2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2"/>
      <c r="AB202" s="3"/>
    </row>
    <row r="203" spans="1:28">
      <c r="A203" s="3" t="s">
        <v>3</v>
      </c>
      <c r="B203" s="9">
        <f>CEILING($A$1*A202/$B$1,1)</f>
        <v>5</v>
      </c>
      <c r="D203" s="33" t="s">
        <v>4</v>
      </c>
      <c r="E203" s="3" t="s">
        <v>5</v>
      </c>
      <c r="F203" s="6" t="s">
        <v>6</v>
      </c>
      <c r="G203" s="13"/>
      <c r="H203" s="3" t="str">
        <f t="shared" ref="H203:AA203" si="46">IF(H204&lt;&gt;0,H$1,"")</f>
        <v/>
      </c>
      <c r="I203" s="3" t="str">
        <f t="shared" si="46"/>
        <v/>
      </c>
      <c r="J203" s="3" t="str">
        <f t="shared" si="46"/>
        <v/>
      </c>
      <c r="K203" s="3" t="str">
        <f t="shared" si="46"/>
        <v/>
      </c>
      <c r="L203" s="3" t="str">
        <f t="shared" si="46"/>
        <v/>
      </c>
      <c r="M203" s="3">
        <f t="shared" si="46"/>
        <v>6</v>
      </c>
      <c r="N203" s="3">
        <f t="shared" si="46"/>
        <v>7</v>
      </c>
      <c r="O203" s="3">
        <f t="shared" si="46"/>
        <v>8</v>
      </c>
      <c r="P203" s="3">
        <f t="shared" si="46"/>
        <v>9</v>
      </c>
      <c r="Q203" s="3">
        <f t="shared" si="46"/>
        <v>10</v>
      </c>
      <c r="R203" s="3">
        <f t="shared" si="46"/>
        <v>11</v>
      </c>
      <c r="S203" s="3">
        <f t="shared" si="46"/>
        <v>12</v>
      </c>
      <c r="T203" s="3">
        <f t="shared" si="46"/>
        <v>13</v>
      </c>
      <c r="U203" s="3">
        <f t="shared" si="46"/>
        <v>14</v>
      </c>
      <c r="V203" s="3">
        <f t="shared" si="46"/>
        <v>15</v>
      </c>
      <c r="W203" s="3">
        <f t="shared" si="46"/>
        <v>16</v>
      </c>
      <c r="X203" s="3" t="str">
        <f t="shared" si="46"/>
        <v/>
      </c>
      <c r="Y203" s="3" t="str">
        <f t="shared" si="46"/>
        <v/>
      </c>
      <c r="Z203" s="3" t="str">
        <f t="shared" si="46"/>
        <v/>
      </c>
      <c r="AA203" s="6" t="str">
        <f t="shared" si="46"/>
        <v/>
      </c>
    </row>
    <row r="204" spans="1:28">
      <c r="A204" s="3" t="s">
        <v>7</v>
      </c>
      <c r="B204" s="6" t="s">
        <v>26</v>
      </c>
      <c r="C204" t="s">
        <v>8</v>
      </c>
      <c r="D204" s="34">
        <v>64</v>
      </c>
      <c r="E204" s="36">
        <f>1-G205/G204</f>
        <v>0.18732840549102425</v>
      </c>
      <c r="F204" s="10">
        <f>SUMPRODUCT(H$1:AA$1,H204:AA204)/SUM(H204:AA204)</f>
        <v>8.1888067581837376</v>
      </c>
      <c r="G204" s="15">
        <f>SUM(H204:AA204)</f>
        <v>4735</v>
      </c>
      <c r="M204">
        <v>17</v>
      </c>
      <c r="N204">
        <v>928</v>
      </c>
      <c r="O204">
        <v>2832</v>
      </c>
      <c r="P204">
        <v>516</v>
      </c>
      <c r="Q204">
        <v>224</v>
      </c>
      <c r="R204">
        <v>96</v>
      </c>
      <c r="S204">
        <v>50</v>
      </c>
      <c r="T204">
        <v>39</v>
      </c>
      <c r="U204">
        <v>23</v>
      </c>
      <c r="V204">
        <v>9</v>
      </c>
      <c r="W204">
        <v>1</v>
      </c>
    </row>
    <row r="205" spans="1:28">
      <c r="A205" s="3" t="s">
        <v>9</v>
      </c>
      <c r="B205" s="6" t="s">
        <v>25</v>
      </c>
      <c r="C205" t="s">
        <v>10</v>
      </c>
      <c r="D205" s="34"/>
      <c r="E205" s="36"/>
      <c r="F205" s="10">
        <f>SUMPRODUCT(H$1:AA$1,H205:AA205)/SUM(H205:AA205)</f>
        <v>7.7687110187110191</v>
      </c>
      <c r="G205" s="15">
        <f>SUM(H205:AA205)</f>
        <v>3848</v>
      </c>
      <c r="M205">
        <v>17</v>
      </c>
      <c r="N205">
        <v>928</v>
      </c>
      <c r="O205">
        <v>2831</v>
      </c>
      <c r="P205">
        <v>72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8">
      <c r="A206" s="3">
        <f>A202</f>
        <v>8</v>
      </c>
      <c r="C206" s="23" t="s">
        <v>44</v>
      </c>
      <c r="D206" s="23"/>
      <c r="E206" s="23"/>
      <c r="F206" s="22"/>
      <c r="G206" s="2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2"/>
      <c r="AB206" s="3"/>
    </row>
    <row r="207" spans="1:28">
      <c r="A207" s="3" t="s">
        <v>3</v>
      </c>
      <c r="B207" s="9">
        <f>CEILING($A$1*A206/$B$1,1)</f>
        <v>5</v>
      </c>
      <c r="D207" s="33" t="s">
        <v>4</v>
      </c>
      <c r="E207" s="3" t="s">
        <v>5</v>
      </c>
      <c r="F207" s="6" t="s">
        <v>6</v>
      </c>
      <c r="G207" s="13"/>
      <c r="H207" s="3" t="str">
        <f t="shared" ref="H207:AA207" si="47">IF(H208&lt;&gt;0,H$1,"")</f>
        <v/>
      </c>
      <c r="I207" s="3" t="str">
        <f t="shared" si="47"/>
        <v/>
      </c>
      <c r="J207" s="3" t="str">
        <f t="shared" si="47"/>
        <v/>
      </c>
      <c r="K207" s="3" t="str">
        <f t="shared" si="47"/>
        <v/>
      </c>
      <c r="L207" s="3" t="str">
        <f t="shared" si="47"/>
        <v/>
      </c>
      <c r="M207" s="3">
        <f t="shared" si="47"/>
        <v>6</v>
      </c>
      <c r="N207" s="3">
        <f t="shared" si="47"/>
        <v>7</v>
      </c>
      <c r="O207" s="3">
        <f t="shared" si="47"/>
        <v>8</v>
      </c>
      <c r="P207" s="3">
        <f t="shared" si="47"/>
        <v>9</v>
      </c>
      <c r="Q207" s="3">
        <f t="shared" si="47"/>
        <v>10</v>
      </c>
      <c r="R207" s="3">
        <f t="shared" si="47"/>
        <v>11</v>
      </c>
      <c r="S207" s="3">
        <f t="shared" si="47"/>
        <v>12</v>
      </c>
      <c r="T207" s="3">
        <f t="shared" si="47"/>
        <v>13</v>
      </c>
      <c r="U207" s="3">
        <f t="shared" si="47"/>
        <v>14</v>
      </c>
      <c r="V207" s="3">
        <f t="shared" si="47"/>
        <v>15</v>
      </c>
      <c r="W207" s="3">
        <f t="shared" si="47"/>
        <v>16</v>
      </c>
      <c r="X207" s="3" t="str">
        <f t="shared" si="47"/>
        <v/>
      </c>
      <c r="Y207" s="3" t="str">
        <f t="shared" si="47"/>
        <v/>
      </c>
      <c r="Z207" s="3" t="str">
        <f t="shared" si="47"/>
        <v/>
      </c>
      <c r="AA207" s="6" t="str">
        <f t="shared" si="47"/>
        <v/>
      </c>
    </row>
    <row r="208" spans="1:28">
      <c r="A208" s="3" t="s">
        <v>7</v>
      </c>
      <c r="B208" s="6" t="s">
        <v>26</v>
      </c>
      <c r="C208" t="s">
        <v>8</v>
      </c>
      <c r="D208" s="34">
        <v>64</v>
      </c>
      <c r="E208" s="36">
        <f>1-G209/G208</f>
        <v>0.3792240300375469</v>
      </c>
      <c r="F208" s="10">
        <f>SUMPRODUCT(H$1:AA$1,H208:AA208)/SUM(H208:AA208)</f>
        <v>9.2015018773466828</v>
      </c>
      <c r="G208" s="15">
        <f>SUM(H208:AA208)</f>
        <v>4794</v>
      </c>
      <c r="M208">
        <v>2</v>
      </c>
      <c r="N208">
        <v>185</v>
      </c>
      <c r="O208">
        <v>2727</v>
      </c>
      <c r="P208">
        <v>576</v>
      </c>
      <c r="Q208">
        <v>369</v>
      </c>
      <c r="R208">
        <v>260</v>
      </c>
      <c r="S208">
        <v>195</v>
      </c>
      <c r="T208">
        <v>159</v>
      </c>
      <c r="U208">
        <v>101</v>
      </c>
      <c r="V208">
        <v>86</v>
      </c>
      <c r="W208">
        <v>134</v>
      </c>
    </row>
    <row r="209" spans="1:23">
      <c r="A209" s="3" t="s">
        <v>9</v>
      </c>
      <c r="B209" s="6" t="s">
        <v>25</v>
      </c>
      <c r="C209" t="s">
        <v>10</v>
      </c>
      <c r="D209" s="34"/>
      <c r="E209" s="36"/>
      <c r="F209" s="10">
        <f>SUMPRODUCT(H$1:AA$1,H209:AA209)/SUM(H209:AA209)</f>
        <v>7.959677419354839</v>
      </c>
      <c r="G209" s="15">
        <f>SUM(H209:AA209)</f>
        <v>2976</v>
      </c>
      <c r="M209">
        <v>2</v>
      </c>
      <c r="N209">
        <v>185</v>
      </c>
      <c r="O209">
        <v>2727</v>
      </c>
      <c r="P209">
        <v>61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</row>
  </sheetData>
  <mergeCells count="96">
    <mergeCell ref="D6:D7"/>
    <mergeCell ref="E6:E7"/>
    <mergeCell ref="D10:D11"/>
    <mergeCell ref="E10:E11"/>
    <mergeCell ref="D14:D15"/>
    <mergeCell ref="E14:E15"/>
    <mergeCell ref="D18:D19"/>
    <mergeCell ref="E18:E19"/>
    <mergeCell ref="D22:D23"/>
    <mergeCell ref="E22:E23"/>
    <mergeCell ref="D26:D27"/>
    <mergeCell ref="E26:E27"/>
    <mergeCell ref="D32:D33"/>
    <mergeCell ref="E32:E33"/>
    <mergeCell ref="D36:D37"/>
    <mergeCell ref="E36:E37"/>
    <mergeCell ref="D40:D41"/>
    <mergeCell ref="E40:E41"/>
    <mergeCell ref="D44:D45"/>
    <mergeCell ref="E44:E45"/>
    <mergeCell ref="D48:D49"/>
    <mergeCell ref="E48:E49"/>
    <mergeCell ref="D52:D53"/>
    <mergeCell ref="E52:E53"/>
    <mergeCell ref="D58:D59"/>
    <mergeCell ref="E58:E59"/>
    <mergeCell ref="D62:D63"/>
    <mergeCell ref="E62:E63"/>
    <mergeCell ref="D66:D67"/>
    <mergeCell ref="E66:E67"/>
    <mergeCell ref="D70:D71"/>
    <mergeCell ref="E70:E71"/>
    <mergeCell ref="D74:D75"/>
    <mergeCell ref="E74:E75"/>
    <mergeCell ref="D78:D79"/>
    <mergeCell ref="E78:E79"/>
    <mergeCell ref="D84:D85"/>
    <mergeCell ref="E84:E85"/>
    <mergeCell ref="D88:D89"/>
    <mergeCell ref="E88:E89"/>
    <mergeCell ref="D92:D93"/>
    <mergeCell ref="E92:E93"/>
    <mergeCell ref="D96:D97"/>
    <mergeCell ref="E96:E97"/>
    <mergeCell ref="D100:D101"/>
    <mergeCell ref="E100:E101"/>
    <mergeCell ref="D104:D105"/>
    <mergeCell ref="E104:E105"/>
    <mergeCell ref="D110:D111"/>
    <mergeCell ref="E110:E111"/>
    <mergeCell ref="D114:D115"/>
    <mergeCell ref="E114:E115"/>
    <mergeCell ref="D118:D119"/>
    <mergeCell ref="E118:E119"/>
    <mergeCell ref="D122:D123"/>
    <mergeCell ref="E122:E123"/>
    <mergeCell ref="D126:D127"/>
    <mergeCell ref="E126:E127"/>
    <mergeCell ref="D130:D131"/>
    <mergeCell ref="E130:E131"/>
    <mergeCell ref="D136:D137"/>
    <mergeCell ref="E136:E137"/>
    <mergeCell ref="D140:D141"/>
    <mergeCell ref="E140:E141"/>
    <mergeCell ref="D144:D145"/>
    <mergeCell ref="E144:E145"/>
    <mergeCell ref="D148:D149"/>
    <mergeCell ref="E148:E149"/>
    <mergeCell ref="D152:D153"/>
    <mergeCell ref="E152:E153"/>
    <mergeCell ref="D156:D157"/>
    <mergeCell ref="E156:E157"/>
    <mergeCell ref="D162:D163"/>
    <mergeCell ref="E162:E163"/>
    <mergeCell ref="D166:D167"/>
    <mergeCell ref="E166:E167"/>
    <mergeCell ref="D170:D171"/>
    <mergeCell ref="E170:E171"/>
    <mergeCell ref="D174:D175"/>
    <mergeCell ref="E174:E175"/>
    <mergeCell ref="D178:D179"/>
    <mergeCell ref="E178:E179"/>
    <mergeCell ref="D182:D183"/>
    <mergeCell ref="E182:E183"/>
    <mergeCell ref="D188:D189"/>
    <mergeCell ref="E188:E189"/>
    <mergeCell ref="D192:D193"/>
    <mergeCell ref="E192:E193"/>
    <mergeCell ref="D196:D197"/>
    <mergeCell ref="E196:E197"/>
    <mergeCell ref="D200:D201"/>
    <mergeCell ref="E200:E201"/>
    <mergeCell ref="D204:D205"/>
    <mergeCell ref="E204:E205"/>
    <mergeCell ref="D208:D209"/>
    <mergeCell ref="E208:E20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44BF-079F-0442-8B10-6BCE55D88398}">
  <dimension ref="A1:AD71"/>
  <sheetViews>
    <sheetView zoomScale="69" workbookViewId="0">
      <selection activeCell="H12" sqref="H12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2</v>
      </c>
      <c r="B1" s="2">
        <v>4</v>
      </c>
      <c r="C1" s="1" t="s">
        <v>13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138963</v>
      </c>
    </row>
    <row r="3" spans="1:30">
      <c r="A3" s="3">
        <v>1</v>
      </c>
      <c r="C3" s="3" t="str">
        <f>CONCATENATE($C$1,"n",A3)</f>
        <v>g2d4n1</v>
      </c>
      <c r="G3" s="7">
        <f>SUM(G6,G11,G16,G21,G26,G31,G36,G41,G46,G51,G56,G61,G66,G71)</f>
        <v>58043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 t="str">
        <f t="shared" ref="I4:P4" si="0">IF(I5&lt;&gt;0,I$1,"")</f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379</v>
      </c>
      <c r="E5" s="35">
        <f>1-G6/G5</f>
        <v>0</v>
      </c>
      <c r="F5" s="10">
        <f>SUMPRODUCT(H$1:AA$1,H5:AA5)/SUM(H5:AA5)</f>
        <v>1</v>
      </c>
      <c r="G5" s="11">
        <f>SUM(H5:AA5)</f>
        <v>9999</v>
      </c>
      <c r="H5" s="3">
        <v>9999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</v>
      </c>
      <c r="G6" s="11">
        <f>SUM(H6:AA6)</f>
        <v>9999</v>
      </c>
      <c r="H6" s="3">
        <v>9999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g2d4n2</v>
      </c>
      <c r="AC8"/>
      <c r="AD8"/>
    </row>
    <row r="9" spans="1:30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365</v>
      </c>
      <c r="E10" s="35">
        <f>1-G11/G10</f>
        <v>0.90667868228697301</v>
      </c>
      <c r="F10" s="10">
        <f>SUMPRODUCT(H$1:AA$1,H10:AA10)/SUM(H10:AA10)</f>
        <v>1.9518373886051867</v>
      </c>
      <c r="G10" s="11">
        <f>SUM(H10:AA10)</f>
        <v>9987</v>
      </c>
      <c r="H10" s="3">
        <v>481</v>
      </c>
      <c r="I10" s="3">
        <v>9506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1.4839055793991416</v>
      </c>
      <c r="G11" s="11">
        <f>SUM(H11:AA11)</f>
        <v>932</v>
      </c>
      <c r="H11" s="3">
        <v>481</v>
      </c>
      <c r="I11" s="3">
        <v>451</v>
      </c>
      <c r="AC11"/>
      <c r="AD11"/>
    </row>
    <row r="12" spans="1:30">
      <c r="A12" s="3"/>
      <c r="B12" s="6"/>
      <c r="C12" s="3"/>
      <c r="D12" s="12"/>
      <c r="H12" s="16" t="s">
        <v>35</v>
      </c>
      <c r="AC12"/>
      <c r="AD12"/>
    </row>
    <row r="13" spans="1:30">
      <c r="A13" s="3">
        <v>3</v>
      </c>
      <c r="C13" s="3" t="str">
        <f>CONCATENATE($C$1,"n",A13)</f>
        <v>g2d4n3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 t="str">
        <f t="shared" si="4"/>
        <v/>
      </c>
      <c r="L14" s="3" t="str">
        <f t="shared" si="4"/>
        <v/>
      </c>
      <c r="M14" s="3" t="str">
        <f t="shared" si="4"/>
        <v/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382</v>
      </c>
      <c r="E15" s="35">
        <f>1-G16/G15</f>
        <v>0.87141998798317644</v>
      </c>
      <c r="F15" s="10">
        <f>SUMPRODUCT(H$1:AA$1,H15:AA15)/SUM(H15:AA15)</f>
        <v>2.8715201281794513</v>
      </c>
      <c r="G15" s="11">
        <f>SUM(H15:AA15)</f>
        <v>9986</v>
      </c>
      <c r="I15" s="3">
        <v>1283</v>
      </c>
      <c r="J15" s="3">
        <v>8703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2.0077881619937696</v>
      </c>
      <c r="G16" s="11">
        <f>SUM(H16:AA16)</f>
        <v>1284</v>
      </c>
      <c r="I16" s="3">
        <v>1274</v>
      </c>
      <c r="J16" s="3">
        <v>10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g2d4n4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>
        <f t="shared" ref="I19:P19" si="6">IF(I20&lt;&gt;0,I$1,"")</f>
        <v>2</v>
      </c>
      <c r="J19" s="3">
        <f t="shared" si="6"/>
        <v>3</v>
      </c>
      <c r="K19" s="3">
        <f t="shared" si="6"/>
        <v>4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371</v>
      </c>
      <c r="E20" s="35">
        <f>1-G21/G20</f>
        <v>0.78143502257902653</v>
      </c>
      <c r="F20" s="10">
        <f>SUMPRODUCT(H$1:AA$1,H20:AA20)/SUM(H20:AA20)</f>
        <v>3.7723030607124937</v>
      </c>
      <c r="G20" s="11">
        <f>SUM(H20:AA20)</f>
        <v>9965</v>
      </c>
      <c r="I20" s="3">
        <v>44</v>
      </c>
      <c r="J20" s="3">
        <v>2181</v>
      </c>
      <c r="K20" s="3">
        <v>7740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2.980257116620753</v>
      </c>
      <c r="G21" s="11">
        <f>SUM(H21:AA21)</f>
        <v>2178</v>
      </c>
      <c r="I21" s="3">
        <v>44</v>
      </c>
      <c r="J21" s="3">
        <v>2133</v>
      </c>
      <c r="K21" s="3">
        <v>1</v>
      </c>
      <c r="AC21"/>
      <c r="AD21"/>
    </row>
    <row r="22" spans="1:30">
      <c r="A22" s="3"/>
      <c r="B22" s="6"/>
      <c r="C22" s="3"/>
      <c r="AC22"/>
      <c r="AD22"/>
    </row>
    <row r="23" spans="1:30">
      <c r="A23" s="3">
        <v>5</v>
      </c>
      <c r="C23" s="3" t="str">
        <f>CONCATENATE($C$1,"n",A23)</f>
        <v>g2d4n5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>
        <f t="shared" ref="I24:P24" si="8">IF(I25&lt;&gt;0,I$1,"")</f>
        <v>2</v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 t="str">
        <f t="shared" si="8"/>
        <v/>
      </c>
      <c r="N24" s="3" t="str">
        <f t="shared" si="8"/>
        <v/>
      </c>
      <c r="O24" s="3" t="str">
        <f t="shared" si="8"/>
        <v/>
      </c>
      <c r="P24" s="3" t="str">
        <f t="shared" si="8"/>
        <v/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384</v>
      </c>
      <c r="E25" s="35">
        <f>1-G26/G25</f>
        <v>0.71157704654895659</v>
      </c>
      <c r="F25" s="10">
        <f>SUMPRODUCT(H$1:AA$1,H25:AA25)/SUM(H25:AA25)</f>
        <v>4.6859951845906904</v>
      </c>
      <c r="G25" s="11">
        <f>SUM(H25:AA25)</f>
        <v>9968</v>
      </c>
      <c r="I25" s="4">
        <v>1</v>
      </c>
      <c r="J25" s="3">
        <v>160</v>
      </c>
      <c r="K25" s="3">
        <v>2807</v>
      </c>
      <c r="L25" s="3">
        <v>7000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3.9436521739130437</v>
      </c>
      <c r="G26" s="11">
        <f>SUM(H26:AA26)</f>
        <v>2875</v>
      </c>
      <c r="I26" s="4">
        <v>1</v>
      </c>
      <c r="J26" s="3">
        <v>160</v>
      </c>
      <c r="K26" s="3">
        <v>2714</v>
      </c>
      <c r="L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g2d4n6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>
        <f t="shared" si="10"/>
        <v>3</v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 t="str">
        <f t="shared" si="10"/>
        <v/>
      </c>
      <c r="O29" s="3" t="str">
        <f t="shared" si="10"/>
        <v/>
      </c>
      <c r="P29" s="3" t="str">
        <f t="shared" si="10"/>
        <v/>
      </c>
      <c r="Q29" s="3" t="str">
        <f>IF(Q30&lt;&gt;0,Q$1,"")</f>
        <v/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361</v>
      </c>
      <c r="E30" s="35">
        <f>1-G31/G30</f>
        <v>0.64865407794294905</v>
      </c>
      <c r="F30" s="10">
        <f>SUMPRODUCT(H$1:AA$1,H30:AA30)/SUM(H30:AA30)</f>
        <v>5.5902973081558862</v>
      </c>
      <c r="G30" s="11">
        <f>SUM(H30:AA30)</f>
        <v>9956</v>
      </c>
      <c r="J30" s="3">
        <v>4</v>
      </c>
      <c r="K30" s="3">
        <v>441</v>
      </c>
      <c r="L30" s="3">
        <v>3185</v>
      </c>
      <c r="M30" s="3">
        <v>6326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4.8719268153230422</v>
      </c>
      <c r="G31" s="11">
        <f>SUM(H31:AA31)</f>
        <v>3498</v>
      </c>
      <c r="J31" s="3">
        <v>4</v>
      </c>
      <c r="K31" s="3">
        <v>440</v>
      </c>
      <c r="L31" s="3">
        <v>3054</v>
      </c>
      <c r="M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g2d4n7</v>
      </c>
      <c r="AC33"/>
      <c r="AD33"/>
    </row>
    <row r="34" spans="1:30">
      <c r="A34" s="3" t="s">
        <v>3</v>
      </c>
      <c r="B34" s="9">
        <f>CEILING($A$1*A33/$B$1,1)</f>
        <v>4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>
        <f t="shared" si="12"/>
        <v>4</v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371</v>
      </c>
      <c r="E35" s="35">
        <f>1-G36/G35</f>
        <v>0.61049028490888957</v>
      </c>
      <c r="F35" s="10">
        <f>SUMPRODUCT(H$1:AA$1,H35:AA35)/SUM(H35:AA35)</f>
        <v>6.5037752944729688</v>
      </c>
      <c r="G35" s="11">
        <f>SUM(H35:AA35)</f>
        <v>9933</v>
      </c>
      <c r="K35" s="3">
        <v>23</v>
      </c>
      <c r="L35" s="3">
        <v>855</v>
      </c>
      <c r="M35" s="3">
        <v>3150</v>
      </c>
      <c r="N35" s="3">
        <v>5905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5.76789868182993</v>
      </c>
      <c r="G36" s="11">
        <f>SUM(H36:AA36)</f>
        <v>3869</v>
      </c>
      <c r="K36" s="3">
        <v>23</v>
      </c>
      <c r="L36" s="3">
        <v>852</v>
      </c>
      <c r="M36" s="3">
        <v>2994</v>
      </c>
      <c r="N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g2d4n8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 t="str">
        <f t="shared" si="13"/>
        <v/>
      </c>
      <c r="Q39" s="3" t="str">
        <f>IF(Q40&lt;&gt;0,Q$1,"")</f>
        <v/>
      </c>
      <c r="R39" s="3" t="str">
        <f t="shared" ref="R39:AA39" si="14">IF(R40&lt;&gt;0,R$1,"")</f>
        <v/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397</v>
      </c>
      <c r="E40" s="35">
        <f>1-G41/G40</f>
        <v>0.56889605157131351</v>
      </c>
      <c r="F40" s="10">
        <f>SUMPRODUCT(H$1:AA$1,H40:AA40)/SUM(H40:AA40)</f>
        <v>7.400080580177276</v>
      </c>
      <c r="G40" s="11">
        <f>SUM(H40:AA40)</f>
        <v>9928</v>
      </c>
      <c r="L40" s="3">
        <v>102</v>
      </c>
      <c r="M40" s="3">
        <v>1278</v>
      </c>
      <c r="N40" s="3">
        <v>3094</v>
      </c>
      <c r="O40" s="3">
        <v>5454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6.6546728971962619</v>
      </c>
      <c r="G41" s="11">
        <f>SUM(H41:AA41)</f>
        <v>4280</v>
      </c>
      <c r="L41" s="3">
        <v>102</v>
      </c>
      <c r="M41" s="3">
        <v>1274</v>
      </c>
      <c r="N41" s="3">
        <v>2904</v>
      </c>
      <c r="O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g2d4n9</v>
      </c>
      <c r="AC43"/>
      <c r="AD43"/>
    </row>
    <row r="44" spans="1:30">
      <c r="A44" s="3" t="s">
        <v>3</v>
      </c>
      <c r="B44" s="9">
        <f>CEILING($A$1*A43/$B$1,1)</f>
        <v>5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>
        <f t="shared" si="15"/>
        <v>5</v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 t="str">
        <f>IF(Q45&lt;&gt;0,Q$1,"")</f>
        <v/>
      </c>
      <c r="R44" s="3" t="str">
        <f t="shared" ref="R44:AA44" si="16">IF(R45&lt;&gt;0,R$1,"")</f>
        <v/>
      </c>
      <c r="S44" s="3" t="str">
        <f t="shared" si="16"/>
        <v/>
      </c>
      <c r="T44" s="3" t="str">
        <f t="shared" si="16"/>
        <v/>
      </c>
      <c r="U44" s="3" t="str">
        <f t="shared" si="16"/>
        <v/>
      </c>
      <c r="V44" s="3" t="str">
        <f t="shared" si="16"/>
        <v/>
      </c>
      <c r="W44" s="3" t="str">
        <f t="shared" si="16"/>
        <v/>
      </c>
      <c r="X44" s="3" t="str">
        <f t="shared" si="16"/>
        <v/>
      </c>
      <c r="Y44" s="3" t="str">
        <f t="shared" si="16"/>
        <v/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34">
        <v>373</v>
      </c>
      <c r="E45" s="35">
        <f>1-G46/G45</f>
        <v>0.55088852988691439</v>
      </c>
      <c r="F45" s="10">
        <f>SUMPRODUCT(H$1:AA$1,H45:AA45)/SUM(H45:AA45)</f>
        <v>8.3211833602584822</v>
      </c>
      <c r="G45" s="11">
        <f>SUM(H45:AA45)</f>
        <v>9904</v>
      </c>
      <c r="L45" s="3">
        <v>7</v>
      </c>
      <c r="M45" s="3">
        <v>276</v>
      </c>
      <c r="N45" s="3">
        <v>1512</v>
      </c>
      <c r="O45" s="3">
        <v>2843</v>
      </c>
      <c r="P45" s="3">
        <v>5266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34"/>
      <c r="E46" s="35"/>
      <c r="F46" s="10">
        <f>SUMPRODUCT(H$1:AA$1,H46:AA46)/SUM(H46:AA46)</f>
        <v>7.5330485611510793</v>
      </c>
      <c r="G46" s="11">
        <f>SUM(H46:AA46)</f>
        <v>4448</v>
      </c>
      <c r="L46" s="3">
        <v>7</v>
      </c>
      <c r="M46" s="3">
        <v>276</v>
      </c>
      <c r="N46" s="3">
        <v>1504</v>
      </c>
      <c r="O46" s="3">
        <v>2661</v>
      </c>
      <c r="P46" s="3">
        <v>0</v>
      </c>
      <c r="AC46"/>
      <c r="AD46"/>
    </row>
    <row r="48" spans="1:30">
      <c r="A48" s="3">
        <v>10</v>
      </c>
      <c r="C48" s="3" t="str">
        <f>CONCATENATE($C$1,"n",A48)</f>
        <v>g2d4n10</v>
      </c>
      <c r="AC48"/>
      <c r="AD48"/>
    </row>
    <row r="49" spans="1:30">
      <c r="A49" s="3" t="s">
        <v>3</v>
      </c>
      <c r="B49" s="9">
        <f>CEILING($A$1*A48/$B$1,1)</f>
        <v>5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>
        <f t="shared" si="17"/>
        <v>6</v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 t="str">
        <f t="shared" ref="R49:AA49" si="18">IF(R50&lt;&gt;0,R$1,"")</f>
        <v/>
      </c>
      <c r="S49" s="3" t="str">
        <f t="shared" si="18"/>
        <v/>
      </c>
      <c r="T49" s="3" t="str">
        <f t="shared" si="18"/>
        <v/>
      </c>
      <c r="U49" s="3" t="str">
        <f t="shared" si="18"/>
        <v/>
      </c>
      <c r="V49" s="3" t="str">
        <f t="shared" si="18"/>
        <v/>
      </c>
      <c r="W49" s="3" t="str">
        <f t="shared" si="18"/>
        <v/>
      </c>
      <c r="X49" s="3" t="str">
        <f t="shared" si="18"/>
        <v/>
      </c>
      <c r="Y49" s="3" t="str">
        <f t="shared" si="18"/>
        <v/>
      </c>
      <c r="Z49" s="3" t="str">
        <f t="shared" si="18"/>
        <v/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34">
        <v>349</v>
      </c>
      <c r="E50" s="35">
        <f>1-G51/G50</f>
        <v>0.52682631100333432</v>
      </c>
      <c r="F50" s="10">
        <f>SUMPRODUCT(H$1:AA$1,H50:AA50)/SUM(H50:AA50)</f>
        <v>9.2267353743558651</v>
      </c>
      <c r="G50" s="11">
        <f>SUM(H50:AA50)</f>
        <v>9897</v>
      </c>
      <c r="M50" s="3">
        <v>18</v>
      </c>
      <c r="N50" s="3">
        <v>487</v>
      </c>
      <c r="O50" s="3">
        <v>1716</v>
      </c>
      <c r="P50" s="3">
        <v>2688</v>
      </c>
      <c r="Q50" s="3">
        <v>4988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34"/>
      <c r="E51" s="35"/>
      <c r="F51" s="10">
        <f>SUMPRODUCT(H$1:AA$1,H51:AA51)/SUM(H51:AA51)</f>
        <v>8.4159726670937438</v>
      </c>
      <c r="G51" s="11">
        <f>SUM(H51:AA51)</f>
        <v>4683</v>
      </c>
      <c r="M51" s="3">
        <v>18</v>
      </c>
      <c r="N51" s="3">
        <v>487</v>
      </c>
      <c r="O51" s="3">
        <v>1708</v>
      </c>
      <c r="P51" s="3">
        <v>2469</v>
      </c>
      <c r="Q51" s="3">
        <v>1</v>
      </c>
      <c r="AC51"/>
      <c r="AD51"/>
    </row>
    <row r="53" spans="1:30">
      <c r="A53" s="3">
        <v>11</v>
      </c>
      <c r="C53" s="3" t="str">
        <f>CONCATENATE($C$1,"n",A53)</f>
        <v>g2d4n11</v>
      </c>
      <c r="AC53"/>
      <c r="AD53"/>
    </row>
    <row r="54" spans="1:30">
      <c r="A54" s="3" t="s">
        <v>3</v>
      </c>
      <c r="B54" s="9">
        <f>CEILING($A$1*A53/$B$1,1)</f>
        <v>6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>
        <f t="shared" si="19"/>
        <v>6</v>
      </c>
      <c r="N54" s="3">
        <f t="shared" si="19"/>
        <v>7</v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 t="str">
        <f t="shared" si="20"/>
        <v/>
      </c>
      <c r="T54" s="3" t="str">
        <f t="shared" si="20"/>
        <v/>
      </c>
      <c r="U54" s="3" t="str">
        <f t="shared" si="20"/>
        <v/>
      </c>
      <c r="V54" s="3" t="str">
        <f t="shared" si="20"/>
        <v/>
      </c>
      <c r="W54" s="3" t="str">
        <f t="shared" si="20"/>
        <v/>
      </c>
      <c r="X54" s="3" t="str">
        <f t="shared" si="20"/>
        <v/>
      </c>
      <c r="Y54" s="3" t="str">
        <f t="shared" si="20"/>
        <v/>
      </c>
      <c r="Z54" s="3" t="str">
        <f t="shared" si="20"/>
        <v/>
      </c>
      <c r="AA54" s="6" t="str">
        <f t="shared" si="20"/>
        <v/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34">
        <v>357</v>
      </c>
      <c r="E55" s="35">
        <f>1-G56/G55</f>
        <v>0.50860149767253593</v>
      </c>
      <c r="F55" s="10">
        <f>SUMPRODUCT(H$1:AA$1,H55:AA55)/SUM(H55:AA55)</f>
        <v>10.141671726371181</v>
      </c>
      <c r="G55" s="11">
        <f>SUM(H55:AA55)</f>
        <v>9882</v>
      </c>
      <c r="M55" s="3">
        <v>3</v>
      </c>
      <c r="N55" s="3">
        <v>99</v>
      </c>
      <c r="O55" s="3">
        <v>655</v>
      </c>
      <c r="P55" s="3">
        <v>1779</v>
      </c>
      <c r="Q55" s="3">
        <v>2548</v>
      </c>
      <c r="R55" s="3">
        <v>4798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34"/>
      <c r="E56" s="35"/>
      <c r="F56" s="10">
        <f>SUMPRODUCT(H$1:AA$1,H56:AA56)/SUM(H56:AA56)</f>
        <v>9.3014827018121906</v>
      </c>
      <c r="G56" s="11">
        <f>SUM(H56:AA56)</f>
        <v>4856</v>
      </c>
      <c r="M56" s="3">
        <v>3</v>
      </c>
      <c r="N56" s="3">
        <v>99</v>
      </c>
      <c r="O56" s="3">
        <v>655</v>
      </c>
      <c r="P56" s="3">
        <v>1774</v>
      </c>
      <c r="Q56" s="3">
        <v>2324</v>
      </c>
      <c r="R56" s="3">
        <v>1</v>
      </c>
      <c r="AC56"/>
      <c r="AD56"/>
    </row>
    <row r="58" spans="1:30">
      <c r="A58" s="3">
        <v>12</v>
      </c>
      <c r="C58" s="3" t="str">
        <f>CONCATENATE($C$1,"n",A58)</f>
        <v>g2d4n12</v>
      </c>
      <c r="AC58"/>
      <c r="AD58"/>
    </row>
    <row r="59" spans="1:30">
      <c r="A59" s="3" t="s">
        <v>3</v>
      </c>
      <c r="B59" s="9">
        <f>CEILING($A$1*A58/$B$1,1)</f>
        <v>6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>
        <f t="shared" si="21"/>
        <v>7</v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 t="str">
        <f t="shared" si="22"/>
        <v/>
      </c>
      <c r="U59" s="3" t="str">
        <f t="shared" si="22"/>
        <v/>
      </c>
      <c r="V59" s="3" t="str">
        <f t="shared" si="22"/>
        <v/>
      </c>
      <c r="W59" s="3" t="str">
        <f t="shared" si="22"/>
        <v/>
      </c>
      <c r="X59" s="3" t="str">
        <f t="shared" si="22"/>
        <v/>
      </c>
      <c r="Y59" s="3" t="str">
        <f t="shared" si="22"/>
        <v/>
      </c>
      <c r="Z59" s="3" t="str">
        <f t="shared" si="22"/>
        <v/>
      </c>
      <c r="AA59" s="6" t="str">
        <f t="shared" si="22"/>
        <v/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34">
        <v>353</v>
      </c>
      <c r="E60" s="35">
        <f>1-G61/G60</f>
        <v>0.49645533724934165</v>
      </c>
      <c r="F60" s="10">
        <f>SUMPRODUCT(H$1:AA$1,H60:AA60)/SUM(H60:AA60)</f>
        <v>11.048916345959084</v>
      </c>
      <c r="G60" s="11">
        <f>SUM(H60:AA60)</f>
        <v>9874</v>
      </c>
      <c r="N60" s="3">
        <v>7</v>
      </c>
      <c r="O60" s="3">
        <v>173</v>
      </c>
      <c r="P60" s="3">
        <v>923</v>
      </c>
      <c r="Q60" s="3">
        <v>1801</v>
      </c>
      <c r="R60" s="3">
        <v>2293</v>
      </c>
      <c r="S60" s="3">
        <v>4677</v>
      </c>
      <c r="AC60"/>
      <c r="AD60"/>
    </row>
    <row r="61" spans="1:30">
      <c r="A61" s="3" t="s">
        <v>9</v>
      </c>
      <c r="B61" s="11">
        <v>12345</v>
      </c>
      <c r="C61" s="3" t="s">
        <v>10</v>
      </c>
      <c r="D61" s="34"/>
      <c r="E61" s="35"/>
      <c r="F61" s="10">
        <f>SUMPRODUCT(H$1:AA$1,H61:AA61)/SUM(H61:AA61)</f>
        <v>10.158688656476267</v>
      </c>
      <c r="G61" s="11">
        <f>SUM(H61:AA61)</f>
        <v>4972</v>
      </c>
      <c r="N61" s="3">
        <v>7</v>
      </c>
      <c r="O61" s="3">
        <v>173</v>
      </c>
      <c r="P61" s="3">
        <v>922</v>
      </c>
      <c r="Q61" s="3">
        <v>1792</v>
      </c>
      <c r="R61" s="3">
        <v>2078</v>
      </c>
      <c r="S61" s="3">
        <v>0</v>
      </c>
      <c r="AC61"/>
      <c r="AD61"/>
    </row>
    <row r="63" spans="1:30">
      <c r="A63" s="3">
        <v>13</v>
      </c>
      <c r="C63" s="3" t="str">
        <f>CONCATENATE($C$1,"n",A63)</f>
        <v>g2d4n13</v>
      </c>
      <c r="AC63"/>
      <c r="AD63"/>
    </row>
    <row r="64" spans="1:30">
      <c r="A64" s="3" t="s">
        <v>3</v>
      </c>
      <c r="B64" s="9">
        <f>CEILING($A$1*A63/$B$1,1)</f>
        <v>7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>
        <f t="shared" si="23"/>
        <v>8</v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 t="str">
        <f t="shared" si="24"/>
        <v/>
      </c>
      <c r="V64" s="3" t="str">
        <f t="shared" si="24"/>
        <v/>
      </c>
      <c r="W64" s="3" t="str">
        <f t="shared" si="24"/>
        <v/>
      </c>
      <c r="X64" s="3" t="str">
        <f t="shared" si="24"/>
        <v/>
      </c>
      <c r="Y64" s="3" t="str">
        <f t="shared" si="24"/>
        <v/>
      </c>
      <c r="Z64" s="3" t="str">
        <f t="shared" si="24"/>
        <v/>
      </c>
      <c r="AA64" s="6" t="str">
        <f t="shared" si="24"/>
        <v/>
      </c>
      <c r="AC64"/>
      <c r="AD64"/>
    </row>
    <row r="65" spans="1:30">
      <c r="A65" s="3" t="s">
        <v>7</v>
      </c>
      <c r="B65" s="6">
        <v>10000</v>
      </c>
      <c r="C65" s="3" t="s">
        <v>8</v>
      </c>
      <c r="D65" s="34">
        <v>343</v>
      </c>
      <c r="E65" s="35">
        <f>1-G66/G65</f>
        <v>0.49395386647698403</v>
      </c>
      <c r="F65" s="10">
        <f>SUMPRODUCT(H$1:AA$1,H65:AA65)/SUM(H65:AA65)</f>
        <v>11.988517427090743</v>
      </c>
      <c r="G65" s="11">
        <f>SUM(H65:AA65)</f>
        <v>9841</v>
      </c>
      <c r="O65" s="3">
        <v>26</v>
      </c>
      <c r="P65" s="3">
        <v>294</v>
      </c>
      <c r="Q65" s="3">
        <v>1014</v>
      </c>
      <c r="R65" s="3">
        <v>1713</v>
      </c>
      <c r="S65" s="3">
        <v>2180</v>
      </c>
      <c r="T65" s="3">
        <v>4614</v>
      </c>
      <c r="AC65"/>
      <c r="AD65"/>
    </row>
    <row r="66" spans="1:30">
      <c r="A66" s="3" t="s">
        <v>9</v>
      </c>
      <c r="B66" s="11">
        <v>12345</v>
      </c>
      <c r="C66" s="3" t="s">
        <v>10</v>
      </c>
      <c r="D66" s="34"/>
      <c r="E66" s="35"/>
      <c r="F66" s="10">
        <f>SUMPRODUCT(H$1:AA$1,H66:AA66)/SUM(H66:AA66)</f>
        <v>11.053815261044177</v>
      </c>
      <c r="G66" s="11">
        <f>SUM(H66:AA66)</f>
        <v>4980</v>
      </c>
      <c r="O66" s="3">
        <v>26</v>
      </c>
      <c r="P66" s="3">
        <v>293</v>
      </c>
      <c r="Q66" s="3">
        <v>1013</v>
      </c>
      <c r="R66" s="3">
        <v>1703</v>
      </c>
      <c r="S66" s="3">
        <v>1945</v>
      </c>
      <c r="T66" s="3">
        <v>0</v>
      </c>
      <c r="AC66"/>
      <c r="AD66"/>
    </row>
    <row r="68" spans="1:30">
      <c r="A68" s="3">
        <v>14</v>
      </c>
      <c r="C68" s="3" t="str">
        <f>CONCATENATE($C$1,"n",A68)</f>
        <v>g2d4n14</v>
      </c>
      <c r="AC68"/>
      <c r="AD68"/>
    </row>
    <row r="69" spans="1:30">
      <c r="A69" s="3" t="s">
        <v>3</v>
      </c>
      <c r="B69" s="9">
        <f>CEILING($A$1*A68/$B$1,1)</f>
        <v>7</v>
      </c>
      <c r="C69" s="3"/>
      <c r="D69" s="3" t="s">
        <v>4</v>
      </c>
      <c r="E69" s="3" t="s">
        <v>5</v>
      </c>
      <c r="F69" s="6" t="s">
        <v>6</v>
      </c>
      <c r="H69" s="3" t="str">
        <f>IF(H70&lt;&gt;0,H$1,"")</f>
        <v/>
      </c>
      <c r="I69" s="3" t="str">
        <f t="shared" ref="I69:P69" si="25">IF(I70&lt;&gt;0,I$1,"")</f>
        <v/>
      </c>
      <c r="J69" s="3" t="str">
        <f t="shared" si="25"/>
        <v/>
      </c>
      <c r="K69" s="3" t="str">
        <f t="shared" si="25"/>
        <v/>
      </c>
      <c r="L69" s="3" t="str">
        <f t="shared" si="25"/>
        <v/>
      </c>
      <c r="M69" s="3" t="str">
        <f t="shared" si="25"/>
        <v/>
      </c>
      <c r="N69" s="3" t="str">
        <f t="shared" si="25"/>
        <v/>
      </c>
      <c r="O69" s="3">
        <f t="shared" si="25"/>
        <v>8</v>
      </c>
      <c r="P69" s="3">
        <f t="shared" si="25"/>
        <v>9</v>
      </c>
      <c r="Q69" s="3">
        <f>IF(Q70&lt;&gt;0,Q$1,"")</f>
        <v>10</v>
      </c>
      <c r="R69" s="3">
        <f t="shared" ref="R69:AA69" si="26">IF(R70&lt;&gt;0,R$1,"")</f>
        <v>11</v>
      </c>
      <c r="S69" s="3">
        <f t="shared" si="26"/>
        <v>12</v>
      </c>
      <c r="T69" s="3">
        <f t="shared" si="26"/>
        <v>13</v>
      </c>
      <c r="U69" s="3">
        <f t="shared" si="26"/>
        <v>14</v>
      </c>
      <c r="V69" s="3" t="str">
        <f t="shared" si="26"/>
        <v/>
      </c>
      <c r="W69" s="3" t="str">
        <f t="shared" si="26"/>
        <v/>
      </c>
      <c r="X69" s="3" t="str">
        <f t="shared" si="26"/>
        <v/>
      </c>
      <c r="Y69" s="3" t="str">
        <f t="shared" si="26"/>
        <v/>
      </c>
      <c r="Z69" s="3" t="str">
        <f t="shared" si="26"/>
        <v/>
      </c>
      <c r="AA69" s="6" t="str">
        <f t="shared" si="26"/>
        <v/>
      </c>
      <c r="AC69"/>
      <c r="AD69"/>
    </row>
    <row r="70" spans="1:30">
      <c r="A70" s="3" t="s">
        <v>7</v>
      </c>
      <c r="B70" s="6">
        <v>10000</v>
      </c>
      <c r="C70" s="3" t="s">
        <v>8</v>
      </c>
      <c r="D70" s="34">
        <v>354</v>
      </c>
      <c r="E70" s="35">
        <f>1-G71/G70</f>
        <v>0.47282332622168033</v>
      </c>
      <c r="F70" s="10">
        <f>SUMPRODUCT(H$1:AA$1,H70:AA70)/SUM(H70:AA70)</f>
        <v>12.881641775881336</v>
      </c>
      <c r="G70" s="11">
        <f>SUM(H70:AA70)</f>
        <v>9843</v>
      </c>
      <c r="O70" s="3">
        <v>1</v>
      </c>
      <c r="P70" s="3">
        <v>70</v>
      </c>
      <c r="Q70" s="3">
        <v>477</v>
      </c>
      <c r="R70" s="3">
        <v>1098</v>
      </c>
      <c r="S70" s="3">
        <v>1664</v>
      </c>
      <c r="T70" s="3">
        <v>2122</v>
      </c>
      <c r="U70" s="3">
        <v>4411</v>
      </c>
      <c r="AC70"/>
      <c r="AD70"/>
    </row>
    <row r="71" spans="1:30">
      <c r="A71" s="3" t="s">
        <v>9</v>
      </c>
      <c r="B71" s="11">
        <v>12345</v>
      </c>
      <c r="C71" s="3" t="s">
        <v>10</v>
      </c>
      <c r="D71" s="34"/>
      <c r="E71" s="35"/>
      <c r="F71" s="10">
        <f>SUMPRODUCT(H$1:AA$1,H71:AA71)/SUM(H71:AA71)</f>
        <v>11.926575448063211</v>
      </c>
      <c r="G71" s="11">
        <f>SUM(H71:AA71)</f>
        <v>5189</v>
      </c>
      <c r="O71" s="3">
        <v>1</v>
      </c>
      <c r="P71" s="3">
        <v>70</v>
      </c>
      <c r="Q71" s="3">
        <v>477</v>
      </c>
      <c r="R71" s="3">
        <v>1098</v>
      </c>
      <c r="S71" s="3">
        <v>1658</v>
      </c>
      <c r="T71" s="3">
        <v>1885</v>
      </c>
      <c r="U71" s="3">
        <v>0</v>
      </c>
      <c r="AC71"/>
      <c r="AD71"/>
    </row>
  </sheetData>
  <mergeCells count="28">
    <mergeCell ref="D5:D6"/>
    <mergeCell ref="E5:E6"/>
    <mergeCell ref="D10:D11"/>
    <mergeCell ref="E10:E11"/>
    <mergeCell ref="D15:D16"/>
    <mergeCell ref="E15:E16"/>
    <mergeCell ref="D20:D21"/>
    <mergeCell ref="E20:E21"/>
    <mergeCell ref="D25:D26"/>
    <mergeCell ref="E25:E26"/>
    <mergeCell ref="D30:D31"/>
    <mergeCell ref="E30:E31"/>
    <mergeCell ref="D35:D36"/>
    <mergeCell ref="E35:E36"/>
    <mergeCell ref="D40:D41"/>
    <mergeCell ref="E40:E41"/>
    <mergeCell ref="D45:D46"/>
    <mergeCell ref="E45:E46"/>
    <mergeCell ref="D65:D66"/>
    <mergeCell ref="E65:E66"/>
    <mergeCell ref="D70:D71"/>
    <mergeCell ref="E70:E71"/>
    <mergeCell ref="D50:D51"/>
    <mergeCell ref="E50:E51"/>
    <mergeCell ref="D55:D56"/>
    <mergeCell ref="E55:E56"/>
    <mergeCell ref="D60:D61"/>
    <mergeCell ref="E60:E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494B-1A77-424C-976C-32F550335E28}">
  <dimension ref="A1:AD71"/>
  <sheetViews>
    <sheetView zoomScale="57" workbookViewId="0">
      <selection activeCell="R71" sqref="R7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2</v>
      </c>
      <c r="B1" s="2">
        <v>5</v>
      </c>
      <c r="C1" s="1" t="s">
        <v>14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138809</v>
      </c>
    </row>
    <row r="3" spans="1:30">
      <c r="A3" s="3">
        <v>1</v>
      </c>
      <c r="C3" s="3" t="str">
        <f>CONCATENATE($C$1,"n",A3)</f>
        <v>g2d5n1</v>
      </c>
      <c r="G3" s="7">
        <f>SUM(G6,G11,G16,G21,G26,G31,G36,G41,G46,G51,G56,G61,G66,G71)</f>
        <v>66704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 t="str">
        <f t="shared" ref="I4:P4" si="0">IF(I5&lt;&gt;0,I$1,"")</f>
        <v/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19</v>
      </c>
      <c r="E5" s="35">
        <f>1-G6/G5</f>
        <v>0</v>
      </c>
      <c r="F5" s="10">
        <f>SUMPRODUCT(H$1:AA$1,H5:AA5)/SUM(H5:AA5)</f>
        <v>1</v>
      </c>
      <c r="G5" s="11">
        <f>SUM(H5:AA5)</f>
        <v>10000</v>
      </c>
      <c r="H5" s="3">
        <v>10000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</v>
      </c>
      <c r="G6" s="11">
        <f>SUM(H6:AA6)</f>
        <v>10000</v>
      </c>
      <c r="H6" s="3">
        <v>10000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g2d5n2</v>
      </c>
      <c r="AC8"/>
      <c r="AD8"/>
    </row>
    <row r="9" spans="1:30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26</v>
      </c>
      <c r="E10" s="35">
        <f>1-G11/G10</f>
        <v>0.87615046018407361</v>
      </c>
      <c r="F10" s="10">
        <f>SUMPRODUCT(H$1:AA$1,H10:AA10)/SUM(H10:AA10)</f>
        <v>1.9283713485394158</v>
      </c>
      <c r="G10" s="11">
        <f>SUM(H10:AA10)</f>
        <v>9996</v>
      </c>
      <c r="H10" s="3">
        <v>716</v>
      </c>
      <c r="I10" s="3">
        <v>9280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1.4216478190630049</v>
      </c>
      <c r="G11" s="11">
        <f>SUM(H11:AA11)</f>
        <v>1238</v>
      </c>
      <c r="H11" s="3">
        <v>716</v>
      </c>
      <c r="I11" s="3">
        <v>522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g2d5n3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 t="str">
        <f t="shared" si="4"/>
        <v/>
      </c>
      <c r="L14" s="3" t="str">
        <f t="shared" si="4"/>
        <v/>
      </c>
      <c r="M14" s="3" t="str">
        <f t="shared" si="4"/>
        <v/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25</v>
      </c>
      <c r="E15" s="35">
        <f>1-G16/G15</f>
        <v>0.81924694572401369</v>
      </c>
      <c r="F15" s="10">
        <f>SUMPRODUCT(H$1:AA$1,H15:AA15)/SUM(H15:AA15)</f>
        <v>2.8182455437612659</v>
      </c>
      <c r="G15" s="11">
        <f>SUM(H15:AA15)</f>
        <v>9986</v>
      </c>
      <c r="I15" s="3">
        <v>1815</v>
      </c>
      <c r="J15" s="3">
        <v>8171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2.0044321329639887</v>
      </c>
      <c r="G16" s="11">
        <f>SUM(H16:AA16)</f>
        <v>1805</v>
      </c>
      <c r="I16" s="3">
        <v>1797</v>
      </c>
      <c r="J16" s="3">
        <v>8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g2d5n4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>
        <f t="shared" ref="I19:P19" si="6">IF(I20&lt;&gt;0,I$1,"")</f>
        <v>2</v>
      </c>
      <c r="J19" s="3">
        <f t="shared" si="6"/>
        <v>3</v>
      </c>
      <c r="K19" s="3">
        <f t="shared" si="6"/>
        <v>4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24</v>
      </c>
      <c r="E20" s="35">
        <f>1-G21/G20</f>
        <v>0.71510286001003509</v>
      </c>
      <c r="F20" s="10">
        <f>SUMPRODUCT(H$1:AA$1,H20:AA20)/SUM(H20:AA20)</f>
        <v>3.7005519317611641</v>
      </c>
      <c r="G20" s="11">
        <f>SUM(H20:AA20)</f>
        <v>9965</v>
      </c>
      <c r="I20" s="3">
        <v>82</v>
      </c>
      <c r="J20" s="3">
        <v>2820</v>
      </c>
      <c r="K20" s="3">
        <v>7063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2.9714688270517788</v>
      </c>
      <c r="G21" s="11">
        <f>SUM(H21:AA21)</f>
        <v>2839</v>
      </c>
      <c r="I21" s="3">
        <v>82</v>
      </c>
      <c r="J21" s="3">
        <v>2756</v>
      </c>
      <c r="K21" s="3">
        <v>1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g2d5n5</v>
      </c>
      <c r="AC23"/>
      <c r="AD23"/>
    </row>
    <row r="24" spans="1:30">
      <c r="A24" s="3" t="s">
        <v>3</v>
      </c>
      <c r="B24" s="9">
        <f>CEILING($A$1*A23/$B$1,1)</f>
        <v>2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>
        <f t="shared" ref="I24:P24" si="8">IF(I25&lt;&gt;0,I$1,"")</f>
        <v>2</v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 t="str">
        <f t="shared" si="8"/>
        <v/>
      </c>
      <c r="N24" s="3" t="str">
        <f t="shared" si="8"/>
        <v/>
      </c>
      <c r="O24" s="3" t="str">
        <f t="shared" si="8"/>
        <v/>
      </c>
      <c r="P24" s="3" t="str">
        <f t="shared" si="8"/>
        <v/>
      </c>
      <c r="Q24" s="3" t="str">
        <f>IF(Q25&lt;&gt;0,Q$1,"")</f>
        <v/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38</v>
      </c>
      <c r="E25" s="35">
        <f>1-G26/G25</f>
        <v>0.6321503971046547</v>
      </c>
      <c r="F25" s="10">
        <f>SUMPRODUCT(H$1:AA$1,H25:AA25)/SUM(H25:AA25)</f>
        <v>4.585101035488087</v>
      </c>
      <c r="G25" s="11">
        <f>SUM(H25:AA25)</f>
        <v>9947</v>
      </c>
      <c r="I25" s="3">
        <v>1</v>
      </c>
      <c r="J25" s="3">
        <v>347</v>
      </c>
      <c r="K25" s="3">
        <v>3430</v>
      </c>
      <c r="L25" s="3">
        <v>6169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3.9046187482918828</v>
      </c>
      <c r="G26" s="11">
        <f>SUM(H26:AA26)</f>
        <v>3659</v>
      </c>
      <c r="I26" s="3">
        <v>1</v>
      </c>
      <c r="J26" s="3">
        <v>347</v>
      </c>
      <c r="K26" s="3">
        <v>3311</v>
      </c>
      <c r="L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g2d5n6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>
        <f t="shared" si="10"/>
        <v>3</v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 t="str">
        <f t="shared" si="10"/>
        <v/>
      </c>
      <c r="O29" s="3" t="str">
        <f t="shared" si="10"/>
        <v/>
      </c>
      <c r="P29" s="3" t="str">
        <f t="shared" si="10"/>
        <v/>
      </c>
      <c r="Q29" s="3" t="str">
        <f>IF(Q30&lt;&gt;0,Q$1,"")</f>
        <v/>
      </c>
      <c r="R29" s="3" t="str">
        <f t="shared" ref="R29:AA29" si="11">IF(R30&lt;&gt;0,R$1,"")</f>
        <v/>
      </c>
      <c r="S29" s="3" t="str">
        <f t="shared" si="11"/>
        <v/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28</v>
      </c>
      <c r="E30" s="35">
        <f>1-G31/G30</f>
        <v>0.56678736672701668</v>
      </c>
      <c r="F30" s="10">
        <f>SUMPRODUCT(H$1:AA$1,H30:AA30)/SUM(H30:AA30)</f>
        <v>5.4696238181452426</v>
      </c>
      <c r="G30" s="11">
        <f>SUM(H30:AA30)</f>
        <v>9942</v>
      </c>
      <c r="J30" s="3">
        <v>17</v>
      </c>
      <c r="K30" s="3">
        <v>791</v>
      </c>
      <c r="L30" s="3">
        <v>3640</v>
      </c>
      <c r="M30" s="3">
        <v>5494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4.8086835384258189</v>
      </c>
      <c r="G31" s="11">
        <f>SUM(H31:AA31)</f>
        <v>4307</v>
      </c>
      <c r="J31" s="3">
        <v>17</v>
      </c>
      <c r="K31" s="3">
        <v>790</v>
      </c>
      <c r="L31" s="3">
        <v>3500</v>
      </c>
      <c r="M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g2d5n7</v>
      </c>
      <c r="AC33"/>
      <c r="AD33"/>
    </row>
    <row r="34" spans="1:30">
      <c r="A34" s="3" t="s">
        <v>3</v>
      </c>
      <c r="B34" s="9">
        <f>CEILING($A$1*A33/$B$1,1)</f>
        <v>3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>
        <f t="shared" si="12"/>
        <v>4</v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 t="str">
        <f t="shared" si="12"/>
        <v/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22</v>
      </c>
      <c r="E35" s="35">
        <f>1-G36/G35</f>
        <v>0.52974333165576248</v>
      </c>
      <c r="F35" s="10">
        <f>SUMPRODUCT(H$1:AA$1,H35:AA35)/SUM(H35:AA35)</f>
        <v>6.3621540010065427</v>
      </c>
      <c r="G35" s="11">
        <f>SUM(H35:AA35)</f>
        <v>9935</v>
      </c>
      <c r="K35" s="3">
        <v>94</v>
      </c>
      <c r="L35" s="3">
        <v>1317</v>
      </c>
      <c r="M35" s="3">
        <v>3421</v>
      </c>
      <c r="N35" s="3">
        <v>5103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5.6789383561643838</v>
      </c>
      <c r="G36" s="11">
        <f>SUM(H36:AA36)</f>
        <v>4672</v>
      </c>
      <c r="K36" s="3">
        <v>94</v>
      </c>
      <c r="L36" s="3">
        <v>1312</v>
      </c>
      <c r="M36" s="3">
        <v>3266</v>
      </c>
      <c r="N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g2d5n8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>
        <f t="shared" si="13"/>
        <v>4</v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 t="str">
        <f t="shared" si="13"/>
        <v/>
      </c>
      <c r="Q39" s="3" t="str">
        <f>IF(Q40&lt;&gt;0,Q$1,"")</f>
        <v/>
      </c>
      <c r="R39" s="3" t="str">
        <f t="shared" ref="R39:AA39" si="14">IF(R40&lt;&gt;0,R$1,"")</f>
        <v/>
      </c>
      <c r="S39" s="3" t="str">
        <f t="shared" si="14"/>
        <v/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31</v>
      </c>
      <c r="E40" s="35">
        <f>1-G41/G40</f>
        <v>0.50060483870967742</v>
      </c>
      <c r="F40" s="10">
        <f>SUMPRODUCT(H$1:AA$1,H40:AA40)/SUM(H40:AA40)</f>
        <v>7.25</v>
      </c>
      <c r="G40" s="11">
        <f>SUM(H40:AA40)</f>
        <v>9920</v>
      </c>
      <c r="K40" s="3">
        <v>1</v>
      </c>
      <c r="L40" s="3">
        <v>282</v>
      </c>
      <c r="M40" s="3">
        <v>1719</v>
      </c>
      <c r="N40" s="3">
        <v>3152</v>
      </c>
      <c r="O40" s="3">
        <v>4766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6.540371417036738</v>
      </c>
      <c r="G41" s="11">
        <f>SUM(H41:AA41)</f>
        <v>4954</v>
      </c>
      <c r="K41" s="3">
        <v>1</v>
      </c>
      <c r="L41" s="3">
        <v>282</v>
      </c>
      <c r="M41" s="3">
        <v>1710</v>
      </c>
      <c r="N41" s="3">
        <v>2961</v>
      </c>
      <c r="O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g2d5n9</v>
      </c>
      <c r="AC43"/>
      <c r="AD43"/>
    </row>
    <row r="44" spans="1:30">
      <c r="A44" s="3" t="s">
        <v>3</v>
      </c>
      <c r="B44" s="9">
        <f>CEILING($A$1*A43/$B$1,1)</f>
        <v>4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>
        <f t="shared" si="15"/>
        <v>5</v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 t="str">
        <f>IF(Q45&lt;&gt;0,Q$1,"")</f>
        <v/>
      </c>
      <c r="R44" s="3" t="str">
        <f t="shared" ref="R44:AA44" si="16">IF(R45&lt;&gt;0,R$1,"")</f>
        <v/>
      </c>
      <c r="S44" s="3" t="str">
        <f t="shared" si="16"/>
        <v/>
      </c>
      <c r="T44" s="3" t="str">
        <f t="shared" si="16"/>
        <v/>
      </c>
      <c r="U44" s="3" t="str">
        <f t="shared" si="16"/>
        <v/>
      </c>
      <c r="V44" s="3" t="str">
        <f t="shared" si="16"/>
        <v/>
      </c>
      <c r="W44" s="3" t="str">
        <f t="shared" si="16"/>
        <v/>
      </c>
      <c r="X44" s="3" t="str">
        <f t="shared" si="16"/>
        <v/>
      </c>
      <c r="Y44" s="3" t="str">
        <f t="shared" si="16"/>
        <v/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34">
        <v>38</v>
      </c>
      <c r="E45" s="35">
        <f>1-G46/G45</f>
        <v>0.47945344129554657</v>
      </c>
      <c r="F45" s="10">
        <f>SUMPRODUCT(H$1:AA$1,H45:AA45)/SUM(H45:AA45)</f>
        <v>8.1400809716599198</v>
      </c>
      <c r="G45" s="11">
        <f>SUM(H45:AA45)</f>
        <v>9880</v>
      </c>
      <c r="L45" s="3">
        <v>33</v>
      </c>
      <c r="M45" s="3">
        <v>555</v>
      </c>
      <c r="N45" s="3">
        <v>1964</v>
      </c>
      <c r="O45" s="3">
        <v>2771</v>
      </c>
      <c r="P45" s="3">
        <v>4557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34"/>
      <c r="E46" s="35"/>
      <c r="F46" s="10">
        <f>SUMPRODUCT(H$1:AA$1,H46:AA46)/SUM(H46:AA46)</f>
        <v>7.3842115496791756</v>
      </c>
      <c r="G46" s="11">
        <f>SUM(H46:AA46)</f>
        <v>5143</v>
      </c>
      <c r="L46" s="3">
        <v>33</v>
      </c>
      <c r="M46" s="3">
        <v>554</v>
      </c>
      <c r="N46" s="3">
        <v>1960</v>
      </c>
      <c r="O46" s="3">
        <v>2596</v>
      </c>
      <c r="P46" s="3">
        <v>0</v>
      </c>
      <c r="AC46"/>
      <c r="AD46"/>
    </row>
    <row r="48" spans="1:30">
      <c r="A48" s="3">
        <v>10</v>
      </c>
      <c r="C48" s="3" t="str">
        <f>CONCATENATE($C$1,"n",A48)</f>
        <v>g2d5n10</v>
      </c>
      <c r="AC48"/>
      <c r="AD48"/>
    </row>
    <row r="49" spans="1:30">
      <c r="A49" s="3" t="s">
        <v>3</v>
      </c>
      <c r="B49" s="9">
        <f>CEILING($A$1*A48/$B$1,1)</f>
        <v>4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>
        <f t="shared" si="17"/>
        <v>6</v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 t="str">
        <f t="shared" ref="R49:AA49" si="18">IF(R50&lt;&gt;0,R$1,"")</f>
        <v/>
      </c>
      <c r="S49" s="3" t="str">
        <f t="shared" si="18"/>
        <v/>
      </c>
      <c r="T49" s="3" t="str">
        <f t="shared" si="18"/>
        <v/>
      </c>
      <c r="U49" s="3" t="str">
        <f t="shared" si="18"/>
        <v/>
      </c>
      <c r="V49" s="3" t="str">
        <f t="shared" si="18"/>
        <v/>
      </c>
      <c r="W49" s="3" t="str">
        <f t="shared" si="18"/>
        <v/>
      </c>
      <c r="X49" s="3" t="str">
        <f t="shared" si="18"/>
        <v/>
      </c>
      <c r="Y49" s="3" t="str">
        <f t="shared" si="18"/>
        <v/>
      </c>
      <c r="Z49" s="3" t="str">
        <f t="shared" si="18"/>
        <v/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34">
        <v>29</v>
      </c>
      <c r="E50" s="35">
        <f>1-G51/G50</f>
        <v>0.45967823535363761</v>
      </c>
      <c r="F50" s="10">
        <f>SUMPRODUCT(H$1:AA$1,H50:AA50)/SUM(H50:AA50)</f>
        <v>9.0268137205302033</v>
      </c>
      <c r="G50" s="11">
        <f>SUM(H50:AA50)</f>
        <v>9883</v>
      </c>
      <c r="M50" s="3">
        <v>95</v>
      </c>
      <c r="N50" s="3">
        <v>907</v>
      </c>
      <c r="O50" s="3">
        <v>1986</v>
      </c>
      <c r="P50" s="3">
        <v>2545</v>
      </c>
      <c r="Q50" s="3">
        <v>4350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34"/>
      <c r="E51" s="35"/>
      <c r="F51" s="10">
        <f>SUMPRODUCT(H$1:AA$1,H51:AA51)/SUM(H51:AA51)</f>
        <v>8.2363295880149821</v>
      </c>
      <c r="G51" s="11">
        <f>SUM(H51:AA51)</f>
        <v>5340</v>
      </c>
      <c r="M51" s="3">
        <v>95</v>
      </c>
      <c r="N51" s="3">
        <v>906</v>
      </c>
      <c r="O51" s="3">
        <v>1981</v>
      </c>
      <c r="P51" s="3">
        <v>2358</v>
      </c>
      <c r="Q51" s="3">
        <v>0</v>
      </c>
      <c r="AC51"/>
      <c r="AD51"/>
    </row>
    <row r="53" spans="1:30">
      <c r="A53" s="3">
        <v>11</v>
      </c>
      <c r="C53" s="3" t="str">
        <f>CONCATENATE($C$1,"n",A53)</f>
        <v>g2d5n11</v>
      </c>
      <c r="AC53"/>
      <c r="AD53"/>
    </row>
    <row r="54" spans="1:30">
      <c r="A54" s="3" t="s">
        <v>3</v>
      </c>
      <c r="B54" s="9">
        <f>CEILING($A$1*A53/$B$1,1)</f>
        <v>5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>
        <f t="shared" si="19"/>
        <v>6</v>
      </c>
      <c r="N54" s="3">
        <f t="shared" si="19"/>
        <v>7</v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 t="str">
        <f t="shared" si="20"/>
        <v/>
      </c>
      <c r="T54" s="3" t="str">
        <f t="shared" si="20"/>
        <v/>
      </c>
      <c r="U54" s="3" t="str">
        <f t="shared" si="20"/>
        <v/>
      </c>
      <c r="V54" s="3" t="str">
        <f t="shared" si="20"/>
        <v/>
      </c>
      <c r="W54" s="3" t="str">
        <f t="shared" si="20"/>
        <v/>
      </c>
      <c r="X54" s="3" t="str">
        <f t="shared" si="20"/>
        <v/>
      </c>
      <c r="Y54" s="3" t="str">
        <f t="shared" si="20"/>
        <v/>
      </c>
      <c r="Z54" s="3" t="str">
        <f t="shared" si="20"/>
        <v/>
      </c>
      <c r="AA54" s="6" t="str">
        <f t="shared" si="20"/>
        <v/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34">
        <v>25</v>
      </c>
      <c r="E55" s="35">
        <f>1-G56/G55</f>
        <v>0.43064287162847292</v>
      </c>
      <c r="F55" s="10">
        <f>SUMPRODUCT(H$1:AA$1,H55:AA55)/SUM(H55:AA55)</f>
        <v>9.896268505374163</v>
      </c>
      <c r="G55" s="11">
        <f>SUM(H55:AA55)</f>
        <v>9862</v>
      </c>
      <c r="M55" s="3">
        <v>2</v>
      </c>
      <c r="N55" s="3">
        <v>243</v>
      </c>
      <c r="O55" s="3">
        <v>1150</v>
      </c>
      <c r="P55" s="3">
        <v>2069</v>
      </c>
      <c r="Q55" s="3">
        <v>2315</v>
      </c>
      <c r="R55" s="3">
        <v>4083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34"/>
      <c r="E56" s="35"/>
      <c r="F56" s="10">
        <f>SUMPRODUCT(H$1:AA$1,H56:AA56)/SUM(H56:AA56)</f>
        <v>9.0920747996438109</v>
      </c>
      <c r="G56" s="11">
        <f>SUM(H56:AA56)</f>
        <v>5615</v>
      </c>
      <c r="M56" s="3">
        <v>2</v>
      </c>
      <c r="N56" s="3">
        <v>243</v>
      </c>
      <c r="O56" s="3">
        <v>1150</v>
      </c>
      <c r="P56" s="3">
        <v>2061</v>
      </c>
      <c r="Q56" s="3">
        <v>2159</v>
      </c>
      <c r="R56" s="3">
        <v>0</v>
      </c>
      <c r="AC56"/>
      <c r="AD56"/>
    </row>
    <row r="58" spans="1:30">
      <c r="A58" s="3">
        <v>12</v>
      </c>
      <c r="C58" s="3" t="str">
        <f>CONCATENATE($C$1,"n",A58)</f>
        <v>g2d5n12</v>
      </c>
      <c r="AC58"/>
      <c r="AD58"/>
    </row>
    <row r="59" spans="1:30">
      <c r="A59" s="3" t="s">
        <v>3</v>
      </c>
      <c r="B59" s="9">
        <f>CEILING($A$1*A58/$B$1,1)</f>
        <v>5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>
        <f t="shared" si="21"/>
        <v>6</v>
      </c>
      <c r="N59" s="3">
        <f t="shared" si="21"/>
        <v>7</v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 t="str">
        <f t="shared" si="22"/>
        <v/>
      </c>
      <c r="U59" s="3" t="str">
        <f t="shared" si="22"/>
        <v/>
      </c>
      <c r="V59" s="3" t="str">
        <f t="shared" si="22"/>
        <v/>
      </c>
      <c r="W59" s="3" t="str">
        <f t="shared" si="22"/>
        <v/>
      </c>
      <c r="X59" s="3" t="str">
        <f t="shared" si="22"/>
        <v/>
      </c>
      <c r="Y59" s="3" t="str">
        <f t="shared" si="22"/>
        <v/>
      </c>
      <c r="Z59" s="3" t="str">
        <f t="shared" si="22"/>
        <v/>
      </c>
      <c r="AA59" s="6" t="str">
        <f t="shared" si="22"/>
        <v/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34">
        <v>30</v>
      </c>
      <c r="E60" s="35">
        <f>1-G61/G60</f>
        <v>0.41665820213306248</v>
      </c>
      <c r="F60" s="10">
        <f>SUMPRODUCT(H$1:AA$1,H60:AA60)/SUM(H60:AA60)</f>
        <v>10.77846622651092</v>
      </c>
      <c r="G60" s="11">
        <f>SUM(H60:AA60)</f>
        <v>9845</v>
      </c>
      <c r="M60" s="3">
        <v>2</v>
      </c>
      <c r="N60" s="3">
        <v>35</v>
      </c>
      <c r="O60" s="3">
        <v>437</v>
      </c>
      <c r="P60" s="3">
        <v>1340</v>
      </c>
      <c r="Q60" s="3">
        <v>1951</v>
      </c>
      <c r="R60" s="3">
        <v>2169</v>
      </c>
      <c r="S60" s="3">
        <v>3911</v>
      </c>
      <c r="AC60"/>
      <c r="AD60"/>
    </row>
    <row r="61" spans="1:30">
      <c r="A61" s="3" t="s">
        <v>9</v>
      </c>
      <c r="B61" s="11">
        <v>12345</v>
      </c>
      <c r="C61" s="3" t="s">
        <v>10</v>
      </c>
      <c r="D61" s="34"/>
      <c r="E61" s="35"/>
      <c r="F61" s="10">
        <f>SUMPRODUCT(H$1:AA$1,H61:AA61)/SUM(H61:AA61)</f>
        <v>9.9407974925996871</v>
      </c>
      <c r="G61" s="11">
        <f>SUM(H61:AA61)</f>
        <v>5743</v>
      </c>
      <c r="M61" s="3">
        <v>2</v>
      </c>
      <c r="N61" s="3">
        <v>35</v>
      </c>
      <c r="O61" s="3">
        <v>437</v>
      </c>
      <c r="P61" s="3">
        <v>1340</v>
      </c>
      <c r="Q61" s="3">
        <v>1942</v>
      </c>
      <c r="R61" s="3">
        <v>1987</v>
      </c>
      <c r="S61" s="3">
        <v>0</v>
      </c>
      <c r="AC61"/>
      <c r="AD61"/>
    </row>
    <row r="63" spans="1:30">
      <c r="A63" s="3">
        <v>13</v>
      </c>
      <c r="C63" s="3" t="str">
        <f>CONCATENATE($C$1,"n",A63)</f>
        <v>g2d5n13</v>
      </c>
      <c r="AC63"/>
      <c r="AD63"/>
    </row>
    <row r="64" spans="1:30">
      <c r="A64" s="3" t="s">
        <v>3</v>
      </c>
      <c r="B64" s="9">
        <f>CEILING($A$1*A63/$B$1,1)</f>
        <v>6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>
        <f t="shared" si="23"/>
        <v>7</v>
      </c>
      <c r="O64" s="3">
        <f t="shared" si="23"/>
        <v>8</v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 t="str">
        <f t="shared" si="24"/>
        <v/>
      </c>
      <c r="V64" s="3" t="str">
        <f t="shared" si="24"/>
        <v/>
      </c>
      <c r="W64" s="3" t="str">
        <f t="shared" si="24"/>
        <v/>
      </c>
      <c r="X64" s="3" t="str">
        <f t="shared" si="24"/>
        <v/>
      </c>
      <c r="Y64" s="3" t="str">
        <f t="shared" si="24"/>
        <v/>
      </c>
      <c r="Z64" s="3" t="str">
        <f t="shared" si="24"/>
        <v/>
      </c>
      <c r="AA64" s="6" t="str">
        <f t="shared" si="24"/>
        <v/>
      </c>
      <c r="AC64"/>
      <c r="AD64"/>
    </row>
    <row r="65" spans="1:30">
      <c r="A65" s="3" t="s">
        <v>7</v>
      </c>
      <c r="B65" s="6">
        <v>10000</v>
      </c>
      <c r="C65" s="3" t="s">
        <v>8</v>
      </c>
      <c r="D65" s="34">
        <v>25</v>
      </c>
      <c r="E65" s="35">
        <f>1-G66/G65</f>
        <v>0.41609919707287324</v>
      </c>
      <c r="F65" s="10">
        <f>SUMPRODUCT(H$1:AA$1,H65:AA65)/SUM(H65:AA65)</f>
        <v>11.684114239251956</v>
      </c>
      <c r="G65" s="11">
        <f>SUM(H65:AA65)</f>
        <v>9839</v>
      </c>
      <c r="N65" s="3">
        <v>3</v>
      </c>
      <c r="O65" s="3">
        <v>95</v>
      </c>
      <c r="P65" s="3">
        <v>655</v>
      </c>
      <c r="Q65" s="3">
        <v>1411</v>
      </c>
      <c r="R65" s="3">
        <v>1801</v>
      </c>
      <c r="S65" s="3">
        <v>1999</v>
      </c>
      <c r="T65" s="3">
        <v>3875</v>
      </c>
      <c r="AC65"/>
      <c r="AD65"/>
    </row>
    <row r="66" spans="1:30">
      <c r="A66" s="3" t="s">
        <v>9</v>
      </c>
      <c r="B66" s="11">
        <v>12345</v>
      </c>
      <c r="C66" s="3" t="s">
        <v>10</v>
      </c>
      <c r="D66" s="34"/>
      <c r="E66" s="35"/>
      <c r="F66" s="10">
        <f>SUMPRODUCT(H$1:AA$1,H66:AA66)/SUM(H66:AA66)</f>
        <v>10.786422976501305</v>
      </c>
      <c r="G66" s="11">
        <f>SUM(H66:AA66)</f>
        <v>5745</v>
      </c>
      <c r="N66" s="3">
        <v>3</v>
      </c>
      <c r="O66" s="3">
        <v>95</v>
      </c>
      <c r="P66" s="3">
        <v>655</v>
      </c>
      <c r="Q66" s="3">
        <v>1410</v>
      </c>
      <c r="R66" s="3">
        <v>1792</v>
      </c>
      <c r="S66" s="3">
        <v>1790</v>
      </c>
      <c r="T66" s="3">
        <v>0</v>
      </c>
      <c r="AC66"/>
      <c r="AD66"/>
    </row>
    <row r="68" spans="1:30">
      <c r="A68" s="3">
        <v>14</v>
      </c>
      <c r="C68" s="3" t="str">
        <f>CONCATENATE($C$1,"n",A68)</f>
        <v>g2d5n14</v>
      </c>
      <c r="AC68"/>
      <c r="AD68"/>
    </row>
    <row r="69" spans="1:30">
      <c r="A69" s="3" t="s">
        <v>3</v>
      </c>
      <c r="B69" s="9">
        <f>CEILING($A$1*A68/$B$1,1)</f>
        <v>6</v>
      </c>
      <c r="C69" s="3"/>
      <c r="D69" s="3" t="s">
        <v>4</v>
      </c>
      <c r="E69" s="3" t="s">
        <v>5</v>
      </c>
      <c r="F69" s="6" t="s">
        <v>6</v>
      </c>
      <c r="H69" s="3" t="str">
        <f>IF(H70&lt;&gt;0,H$1,"")</f>
        <v/>
      </c>
      <c r="I69" s="3" t="str">
        <f t="shared" ref="I69:P69" si="25">IF(I70&lt;&gt;0,I$1,"")</f>
        <v/>
      </c>
      <c r="J69" s="3" t="str">
        <f t="shared" si="25"/>
        <v/>
      </c>
      <c r="K69" s="3" t="str">
        <f t="shared" si="25"/>
        <v/>
      </c>
      <c r="L69" s="3" t="str">
        <f t="shared" si="25"/>
        <v/>
      </c>
      <c r="M69" s="3" t="str">
        <f t="shared" si="25"/>
        <v/>
      </c>
      <c r="N69" s="3" t="str">
        <f t="shared" si="25"/>
        <v/>
      </c>
      <c r="O69" s="3">
        <f t="shared" si="25"/>
        <v>8</v>
      </c>
      <c r="P69" s="3">
        <f t="shared" si="25"/>
        <v>9</v>
      </c>
      <c r="Q69" s="3">
        <f>IF(Q70&lt;&gt;0,Q$1,"")</f>
        <v>10</v>
      </c>
      <c r="R69" s="3">
        <f t="shared" ref="R69:AA69" si="26">IF(R70&lt;&gt;0,R$1,"")</f>
        <v>11</v>
      </c>
      <c r="S69" s="3">
        <f t="shared" si="26"/>
        <v>12</v>
      </c>
      <c r="T69" s="3">
        <f t="shared" si="26"/>
        <v>13</v>
      </c>
      <c r="U69" s="3">
        <f t="shared" si="26"/>
        <v>14</v>
      </c>
      <c r="V69" s="3" t="str">
        <f t="shared" si="26"/>
        <v/>
      </c>
      <c r="W69" s="3" t="str">
        <f t="shared" si="26"/>
        <v/>
      </c>
      <c r="X69" s="3" t="str">
        <f t="shared" si="26"/>
        <v/>
      </c>
      <c r="Y69" s="3" t="str">
        <f t="shared" si="26"/>
        <v/>
      </c>
      <c r="Z69" s="3" t="str">
        <f t="shared" si="26"/>
        <v/>
      </c>
      <c r="AA69" s="6" t="str">
        <f t="shared" si="26"/>
        <v/>
      </c>
      <c r="AC69"/>
      <c r="AD69"/>
    </row>
    <row r="70" spans="1:30">
      <c r="A70" s="3" t="s">
        <v>7</v>
      </c>
      <c r="B70" s="6">
        <v>10000</v>
      </c>
      <c r="C70" s="3" t="s">
        <v>8</v>
      </c>
      <c r="D70" s="34">
        <v>38</v>
      </c>
      <c r="E70" s="35">
        <f>1-G71/G70</f>
        <v>0.42461005199306756</v>
      </c>
      <c r="F70" s="10">
        <f>SUMPRODUCT(H$1:AA$1,H70:AA70)/SUM(H70:AA70)</f>
        <v>12.614537669487206</v>
      </c>
      <c r="G70" s="11">
        <f>SUM(H70:AA70)</f>
        <v>9809</v>
      </c>
      <c r="O70" s="3">
        <v>13</v>
      </c>
      <c r="P70" s="3">
        <v>215</v>
      </c>
      <c r="Q70" s="3">
        <v>785</v>
      </c>
      <c r="R70" s="3">
        <v>1359</v>
      </c>
      <c r="S70" s="3">
        <v>1688</v>
      </c>
      <c r="T70" s="3">
        <v>1844</v>
      </c>
      <c r="U70" s="3">
        <v>3905</v>
      </c>
      <c r="AC70"/>
      <c r="AD70"/>
    </row>
    <row r="71" spans="1:30">
      <c r="A71" s="3" t="s">
        <v>9</v>
      </c>
      <c r="B71" s="11">
        <v>12345</v>
      </c>
      <c r="C71" s="3" t="s">
        <v>10</v>
      </c>
      <c r="D71" s="34"/>
      <c r="E71" s="35"/>
      <c r="F71" s="10">
        <f>SUMPRODUCT(H$1:AA$1,H71:AA71)/SUM(H71:AA71)</f>
        <v>11.641920623671155</v>
      </c>
      <c r="G71" s="11">
        <f>SUM(H71:AA71)</f>
        <v>5644</v>
      </c>
      <c r="O71" s="3">
        <v>13</v>
      </c>
      <c r="P71" s="3">
        <v>215</v>
      </c>
      <c r="Q71" s="3">
        <v>785</v>
      </c>
      <c r="R71" s="3">
        <v>1357</v>
      </c>
      <c r="S71" s="3">
        <v>1671</v>
      </c>
      <c r="T71" s="3">
        <v>1603</v>
      </c>
      <c r="U71" s="3">
        <v>0</v>
      </c>
      <c r="AC71"/>
      <c r="AD71"/>
    </row>
  </sheetData>
  <mergeCells count="28">
    <mergeCell ref="D5:D6"/>
    <mergeCell ref="E5:E6"/>
    <mergeCell ref="D10:D11"/>
    <mergeCell ref="E10:E11"/>
    <mergeCell ref="D15:D16"/>
    <mergeCell ref="E15:E16"/>
    <mergeCell ref="D20:D21"/>
    <mergeCell ref="E20:E21"/>
    <mergeCell ref="D25:D26"/>
    <mergeCell ref="E25:E26"/>
    <mergeCell ref="D30:D31"/>
    <mergeCell ref="E30:E31"/>
    <mergeCell ref="D35:D36"/>
    <mergeCell ref="E35:E36"/>
    <mergeCell ref="D40:D41"/>
    <mergeCell ref="E40:E41"/>
    <mergeCell ref="D45:D46"/>
    <mergeCell ref="E45:E46"/>
    <mergeCell ref="D65:D66"/>
    <mergeCell ref="E65:E66"/>
    <mergeCell ref="D70:D71"/>
    <mergeCell ref="E70:E71"/>
    <mergeCell ref="D50:D51"/>
    <mergeCell ref="E50:E51"/>
    <mergeCell ref="D55:D56"/>
    <mergeCell ref="E55:E56"/>
    <mergeCell ref="D60:D61"/>
    <mergeCell ref="E60:E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03D-09D8-5E4D-98B9-558AFB6318E6}">
  <dimension ref="A1:AD42"/>
  <sheetViews>
    <sheetView zoomScale="61" workbookViewId="0">
      <selection activeCell="Q41" sqref="Q41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3</v>
      </c>
      <c r="B1" s="2">
        <v>4</v>
      </c>
      <c r="C1" s="1" t="s">
        <v>0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78498</v>
      </c>
    </row>
    <row r="3" spans="1:30">
      <c r="A3" s="3">
        <v>1</v>
      </c>
      <c r="C3" s="3" t="str">
        <f>CONCATENATE($C$1,"n",A3)</f>
        <v>g3d4n1</v>
      </c>
      <c r="G3" s="7">
        <f>SUM(G6,G11,G16,G21,G26,G31,G36,G41,G46,G51,G56,G61,G66,G71)</f>
        <v>48058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1393</v>
      </c>
      <c r="E5" s="35">
        <f>1-G6/G5</f>
        <v>0</v>
      </c>
      <c r="F5" s="10">
        <f>SUMPRODUCT(H$1:AA$1,H5:AA5)/SUM(H5:AA5)</f>
        <v>1.3314325730292116</v>
      </c>
      <c r="G5" s="11">
        <f>SUM(H5:AA5)</f>
        <v>9996</v>
      </c>
      <c r="H5" s="3">
        <v>6683</v>
      </c>
      <c r="I5" s="3">
        <v>3313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1.3314325730292116</v>
      </c>
      <c r="G6" s="11">
        <f>SUM(H6:AA6)</f>
        <v>9996</v>
      </c>
      <c r="H6" s="3">
        <v>6683</v>
      </c>
      <c r="I6" s="3">
        <v>3313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g3d4n2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1346</v>
      </c>
      <c r="E10" s="35">
        <f>1-G11/G10</f>
        <v>0.38884438213498895</v>
      </c>
      <c r="F10" s="10">
        <f>SUMPRODUCT(H$1:AA$1,H10:AA10)/SUM(H10:AA10)</f>
        <v>2.5300420588824353</v>
      </c>
      <c r="G10" s="11">
        <f>SUM(H10:AA10)</f>
        <v>9986</v>
      </c>
      <c r="I10" s="3">
        <v>5830</v>
      </c>
      <c r="J10" s="3">
        <v>3019</v>
      </c>
      <c r="K10" s="3">
        <v>1137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2.0463706373914468</v>
      </c>
      <c r="G11" s="11">
        <f>SUM(H11:AA11)</f>
        <v>6103</v>
      </c>
      <c r="I11" s="3">
        <v>5821</v>
      </c>
      <c r="J11" s="3">
        <v>281</v>
      </c>
      <c r="K11" s="3">
        <v>1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g3d4n3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1448</v>
      </c>
      <c r="E15" s="35">
        <f>1-G16/G15</f>
        <v>0.42740636327023762</v>
      </c>
      <c r="F15" s="10">
        <f>SUMPRODUCT(H$1:AA$1,H15:AA15)/SUM(H15:AA15)</f>
        <v>3.681031010873943</v>
      </c>
      <c r="G15" s="11">
        <f>SUM(H15:AA15)</f>
        <v>9932</v>
      </c>
      <c r="J15" s="3">
        <v>5341</v>
      </c>
      <c r="K15" s="3">
        <v>2852</v>
      </c>
      <c r="L15" s="3">
        <v>1305</v>
      </c>
      <c r="M15" s="3">
        <v>434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3.0617197116229997</v>
      </c>
      <c r="G16" s="11">
        <f>SUM(H16:AA16)</f>
        <v>5687</v>
      </c>
      <c r="J16" s="3">
        <v>5338</v>
      </c>
      <c r="K16" s="3">
        <v>348</v>
      </c>
      <c r="L16" s="3">
        <v>0</v>
      </c>
      <c r="M16" s="3">
        <v>1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g3d4n4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1384</v>
      </c>
      <c r="E20" s="35">
        <f>1-G21/G20</f>
        <v>0.44861040929762508</v>
      </c>
      <c r="F20" s="10">
        <f>SUMPRODUCT(H$1:AA$1,H20:AA20)/SUM(H20:AA20)</f>
        <v>4.7977766548762002</v>
      </c>
      <c r="G20" s="11">
        <f>SUM(H20:AA20)</f>
        <v>9895</v>
      </c>
      <c r="J20" s="3">
        <v>44</v>
      </c>
      <c r="K20" s="3">
        <v>5022</v>
      </c>
      <c r="L20" s="3">
        <v>2700</v>
      </c>
      <c r="M20" s="3">
        <v>1348</v>
      </c>
      <c r="N20" s="3">
        <v>582</v>
      </c>
      <c r="O20" s="3">
        <v>199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4.0670821114369504</v>
      </c>
      <c r="G21" s="11">
        <f>SUM(H21:AA21)</f>
        <v>5456</v>
      </c>
      <c r="J21" s="3">
        <v>44</v>
      </c>
      <c r="K21" s="3">
        <v>5019</v>
      </c>
      <c r="L21" s="3">
        <v>376</v>
      </c>
      <c r="M21" s="3">
        <v>17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g3d4n5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1420</v>
      </c>
      <c r="E25" s="35">
        <f>1-G26/G25</f>
        <v>0.44940960912052119</v>
      </c>
      <c r="F25" s="10">
        <f>SUMPRODUCT(H$1:AA$1,H25:AA25)/SUM(H25:AA25)</f>
        <v>5.8868078175895766</v>
      </c>
      <c r="G25" s="11">
        <f>SUM(H25:AA25)</f>
        <v>9824</v>
      </c>
      <c r="K25" s="3">
        <v>64</v>
      </c>
      <c r="L25" s="3">
        <v>4949</v>
      </c>
      <c r="M25" s="3">
        <v>2425</v>
      </c>
      <c r="N25" s="3">
        <v>1302</v>
      </c>
      <c r="O25" s="3">
        <v>679</v>
      </c>
      <c r="P25" s="3">
        <v>315</v>
      </c>
      <c r="Q25" s="3">
        <v>90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5.0660011092623405</v>
      </c>
      <c r="G26" s="11">
        <f>SUM(H26:AA26)</f>
        <v>5409</v>
      </c>
      <c r="K26" s="3">
        <v>64</v>
      </c>
      <c r="L26" s="3">
        <v>4946</v>
      </c>
      <c r="M26" s="3">
        <v>380</v>
      </c>
      <c r="N26" s="3">
        <v>18</v>
      </c>
      <c r="O26" s="3">
        <v>0</v>
      </c>
      <c r="P26" s="3">
        <v>0</v>
      </c>
      <c r="Q26" s="3">
        <v>1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g3d4n6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1368</v>
      </c>
      <c r="E30" s="35">
        <f>1-G31/G30</f>
        <v>0.46356254496865046</v>
      </c>
      <c r="F30" s="10">
        <f>SUMPRODUCT(H$1:AA$1,H30:AA30)/SUM(H30:AA30)</f>
        <v>6.9936272998252651</v>
      </c>
      <c r="G30" s="11">
        <f>SUM(H30:AA30)</f>
        <v>9729</v>
      </c>
      <c r="L30" s="3">
        <v>130</v>
      </c>
      <c r="M30" s="3">
        <v>4765</v>
      </c>
      <c r="N30" s="3">
        <v>2264</v>
      </c>
      <c r="O30" s="3">
        <v>1189</v>
      </c>
      <c r="P30" s="3">
        <v>706</v>
      </c>
      <c r="Q30" s="3">
        <v>406</v>
      </c>
      <c r="R30" s="3">
        <v>201</v>
      </c>
      <c r="S30" s="3">
        <v>68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6.0431117072236065</v>
      </c>
      <c r="G31" s="11">
        <f>SUM(H31:AA31)</f>
        <v>5219</v>
      </c>
      <c r="L31" s="3">
        <v>130</v>
      </c>
      <c r="M31" s="3">
        <v>4761</v>
      </c>
      <c r="N31" s="3">
        <v>302</v>
      </c>
      <c r="O31" s="3">
        <v>25</v>
      </c>
      <c r="P31" s="3">
        <v>1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g3d4n7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1381</v>
      </c>
      <c r="E35" s="35">
        <f>1-G36/G35</f>
        <v>0.4605959921088153</v>
      </c>
      <c r="F35" s="10">
        <f>SUMPRODUCT(H$1:AA$1,H35:AA35)/SUM(H35:AA35)</f>
        <v>8.0652061052850179</v>
      </c>
      <c r="G35" s="11">
        <f>SUM(H35:AA35)</f>
        <v>9631</v>
      </c>
      <c r="M35" s="3">
        <v>179</v>
      </c>
      <c r="N35" s="3">
        <v>4650</v>
      </c>
      <c r="O35" s="3">
        <v>2095</v>
      </c>
      <c r="P35" s="3">
        <v>1190</v>
      </c>
      <c r="Q35" s="3">
        <v>692</v>
      </c>
      <c r="R35" s="3">
        <v>422</v>
      </c>
      <c r="S35" s="3">
        <v>254</v>
      </c>
      <c r="T35" s="3">
        <v>114</v>
      </c>
      <c r="U35" s="3">
        <v>35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7.0421559191530321</v>
      </c>
      <c r="G36" s="11">
        <f>SUM(H36:AA36)</f>
        <v>5195</v>
      </c>
      <c r="M36" s="3">
        <v>179</v>
      </c>
      <c r="N36" s="3">
        <v>4649</v>
      </c>
      <c r="O36" s="3">
        <v>338</v>
      </c>
      <c r="P36" s="3">
        <v>27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g3d4n8</v>
      </c>
      <c r="AC38"/>
      <c r="AD38"/>
    </row>
    <row r="39" spans="1:30">
      <c r="A39" s="3" t="s">
        <v>3</v>
      </c>
      <c r="B39" s="9">
        <f>CEILING($A$1*A38/$B$1,1)</f>
        <v>6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1401</v>
      </c>
      <c r="E40" s="35">
        <f>1-G41/G40</f>
        <v>0.47469752761704365</v>
      </c>
      <c r="F40" s="10">
        <f>SUMPRODUCT(H$1:AA$1,H40:AA40)/SUM(H40:AA40)</f>
        <v>9.1760126249342449</v>
      </c>
      <c r="G40" s="11">
        <f>SUM(H40:AA40)</f>
        <v>9505</v>
      </c>
      <c r="N40" s="3">
        <v>257</v>
      </c>
      <c r="O40" s="3">
        <v>4417</v>
      </c>
      <c r="P40" s="3">
        <v>1973</v>
      </c>
      <c r="Q40" s="3">
        <v>1137</v>
      </c>
      <c r="R40" s="3">
        <v>711</v>
      </c>
      <c r="S40" s="3">
        <v>433</v>
      </c>
      <c r="T40" s="3">
        <v>291</v>
      </c>
      <c r="U40" s="3">
        <v>161</v>
      </c>
      <c r="V40" s="3">
        <v>98</v>
      </c>
      <c r="W40" s="3">
        <v>27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8.0180252353294605</v>
      </c>
      <c r="G41" s="11">
        <f>SUM(H41:AA41)</f>
        <v>4993</v>
      </c>
      <c r="N41" s="3">
        <v>257</v>
      </c>
      <c r="O41" s="3">
        <v>4414</v>
      </c>
      <c r="P41" s="3">
        <v>298</v>
      </c>
      <c r="Q41" s="3">
        <v>23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730-DCE5-3749-A69A-FE72D647C107}">
  <dimension ref="A1:AG66"/>
  <sheetViews>
    <sheetView topLeftCell="G6" zoomScale="68" workbookViewId="0">
      <selection activeCell="H10" sqref="H10"/>
    </sheetView>
  </sheetViews>
  <sheetFormatPr baseColWidth="10" defaultRowHeight="16"/>
  <cols>
    <col min="1" max="1" width="6.1640625" bestFit="1" customWidth="1"/>
    <col min="2" max="2" width="6.1640625" style="8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3" ht="21">
      <c r="A1" s="1">
        <v>3</v>
      </c>
      <c r="B1" s="2">
        <v>5</v>
      </c>
      <c r="C1" s="1" t="s">
        <v>15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</row>
    <row r="2" spans="1:33">
      <c r="A2" s="4"/>
      <c r="B2" s="5"/>
      <c r="C2" s="4" t="s">
        <v>2</v>
      </c>
      <c r="G2" s="7">
        <f>SUM(G5,G10,G15,G20,G25,G30,G35,G40,G45,G50,G55,G60,G65,G70)</f>
        <v>126027</v>
      </c>
    </row>
    <row r="3" spans="1:33">
      <c r="A3" s="3">
        <v>1</v>
      </c>
      <c r="C3" s="3" t="str">
        <f>CONCATENATE($C$1,"n",A3)</f>
        <v>g3d5n1</v>
      </c>
      <c r="G3" s="7">
        <f>SUM(G6,G11,G16,G21,G26,G31,G36,G41,G46,G51,G56,G61,G66,G71)</f>
        <v>92331</v>
      </c>
    </row>
    <row r="4" spans="1:33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3">
      <c r="A5" s="3" t="s">
        <v>7</v>
      </c>
      <c r="B5" s="21" t="s">
        <v>41</v>
      </c>
      <c r="C5" s="3" t="s">
        <v>8</v>
      </c>
      <c r="D5" s="34">
        <v>123</v>
      </c>
      <c r="E5" s="35">
        <f>1-G6/G5</f>
        <v>0</v>
      </c>
      <c r="F5" s="10">
        <f>SUMPRODUCT(H$1:AA$1,H5:AA5)/SUM(H5:AA5)</f>
        <v>1.251025102510251</v>
      </c>
      <c r="G5" s="11">
        <f>SUM(H5:AA5)</f>
        <v>9999</v>
      </c>
      <c r="H5" s="3">
        <v>7489</v>
      </c>
      <c r="I5" s="3">
        <v>2510</v>
      </c>
      <c r="AC5"/>
      <c r="AD5"/>
    </row>
    <row r="6" spans="1:33">
      <c r="A6" s="3" t="s">
        <v>9</v>
      </c>
      <c r="B6" s="21" t="s">
        <v>42</v>
      </c>
      <c r="C6" s="3" t="s">
        <v>10</v>
      </c>
      <c r="D6" s="34"/>
      <c r="E6" s="35"/>
      <c r="F6" s="10">
        <f>SUMPRODUCT(H$1:AA$1,H6:AA6)/SUM(H6:AA6)</f>
        <v>1.251025102510251</v>
      </c>
      <c r="G6" s="11">
        <f>SUM(H6:AA6)</f>
        <v>9999</v>
      </c>
      <c r="H6" s="3">
        <v>7489</v>
      </c>
      <c r="I6" s="3">
        <v>2510</v>
      </c>
      <c r="AC6"/>
      <c r="AD6"/>
    </row>
    <row r="7" spans="1:33">
      <c r="A7" s="4"/>
      <c r="B7" s="5"/>
      <c r="C7" s="4"/>
      <c r="D7" s="12"/>
      <c r="AC7"/>
      <c r="AD7"/>
    </row>
    <row r="8" spans="1:33">
      <c r="A8" s="3">
        <v>2</v>
      </c>
      <c r="C8" s="3" t="str">
        <f>CONCATENATE($C$1,"n",A8)</f>
        <v>g3d5n2</v>
      </c>
      <c r="AC8"/>
      <c r="AD8"/>
    </row>
    <row r="9" spans="1:33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3">
      <c r="A10" s="3" t="s">
        <v>7</v>
      </c>
      <c r="B10" s="21" t="s">
        <v>41</v>
      </c>
      <c r="C10" s="3" t="s">
        <v>8</v>
      </c>
      <c r="D10" s="34">
        <v>133</v>
      </c>
      <c r="E10" s="35">
        <f>1-G11/G10</f>
        <v>0.25170204245094108</v>
      </c>
      <c r="F10" s="10">
        <f>SUMPRODUCT(H$1:AA$1,H10:AA10)/SUM(H10:AA10)</f>
        <v>2.3632358830596716</v>
      </c>
      <c r="G10" s="11">
        <f>SUM(H10:AA10)</f>
        <v>9988</v>
      </c>
      <c r="H10" s="4">
        <v>13</v>
      </c>
      <c r="I10" s="3">
        <v>6937</v>
      </c>
      <c r="J10" s="3">
        <v>2435</v>
      </c>
      <c r="K10" s="3">
        <v>603</v>
      </c>
      <c r="AC10"/>
      <c r="AD10"/>
    </row>
    <row r="11" spans="1:33">
      <c r="A11" s="3" t="s">
        <v>9</v>
      </c>
      <c r="B11" s="21" t="s">
        <v>42</v>
      </c>
      <c r="C11" s="3" t="s">
        <v>10</v>
      </c>
      <c r="D11" s="34"/>
      <c r="E11" s="35"/>
      <c r="F11" s="10">
        <f>SUMPRODUCT(H$1:AA$1,H11:AA11)/SUM(H11:AA11)</f>
        <v>2.0694407278565694</v>
      </c>
      <c r="G11" s="11">
        <f>SUM(H11:AA11)</f>
        <v>7474</v>
      </c>
      <c r="H11" s="4">
        <v>13</v>
      </c>
      <c r="I11" s="3">
        <v>6930</v>
      </c>
      <c r="J11" s="3">
        <v>530</v>
      </c>
      <c r="K11" s="3">
        <v>1</v>
      </c>
      <c r="AC11"/>
      <c r="AD11"/>
    </row>
    <row r="12" spans="1:33">
      <c r="A12" s="3"/>
      <c r="B12" s="6"/>
      <c r="C12" s="3"/>
      <c r="D12" s="12"/>
      <c r="H12" s="4"/>
      <c r="AC12"/>
      <c r="AD12"/>
    </row>
    <row r="13" spans="1:33">
      <c r="A13" s="3">
        <v>3</v>
      </c>
      <c r="C13" s="3" t="str">
        <f>CONCATENATE($C$1,"n",A13)</f>
        <v>g3d5n3</v>
      </c>
      <c r="AC13"/>
      <c r="AD13"/>
    </row>
    <row r="14" spans="1:33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3">
      <c r="A15" s="3" t="s">
        <v>7</v>
      </c>
      <c r="B15" s="21" t="s">
        <v>41</v>
      </c>
      <c r="C15" s="3" t="s">
        <v>8</v>
      </c>
      <c r="D15" s="34">
        <v>140</v>
      </c>
      <c r="E15" s="35">
        <f>1-G16/G15</f>
        <v>0.28838236770760117</v>
      </c>
      <c r="F15" s="10">
        <f>SUMPRODUCT(H$1:AA$1,H15:AA15)/SUM(H15:AA15)</f>
        <v>3.4294607892358671</v>
      </c>
      <c r="G15" s="11">
        <f>SUM(H15:AA15)</f>
        <v>9959</v>
      </c>
      <c r="I15" s="3">
        <v>77</v>
      </c>
      <c r="J15" s="3">
        <v>6654</v>
      </c>
      <c r="K15" s="3">
        <v>2291</v>
      </c>
      <c r="L15" s="3">
        <v>748</v>
      </c>
      <c r="M15" s="3">
        <v>189</v>
      </c>
      <c r="AC15"/>
      <c r="AD15"/>
    </row>
    <row r="16" spans="1:33">
      <c r="A16" s="3" t="s">
        <v>9</v>
      </c>
      <c r="B16" s="21" t="s">
        <v>42</v>
      </c>
      <c r="C16" s="3" t="s">
        <v>10</v>
      </c>
      <c r="D16" s="34"/>
      <c r="E16" s="35"/>
      <c r="F16" s="10">
        <f>SUMPRODUCT(H$1:AA$1,H16:AA16)/SUM(H16:AA16)</f>
        <v>3.0397911669253563</v>
      </c>
      <c r="G16" s="11">
        <f>SUM(H16:AA16)</f>
        <v>7087</v>
      </c>
      <c r="I16" s="3">
        <v>77</v>
      </c>
      <c r="J16" s="3">
        <v>6651</v>
      </c>
      <c r="K16" s="3">
        <v>359</v>
      </c>
      <c r="L16" s="3">
        <v>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g3d5n4</v>
      </c>
      <c r="AC18"/>
      <c r="AD18"/>
    </row>
    <row r="19" spans="1:30">
      <c r="A19" s="3" t="s">
        <v>3</v>
      </c>
      <c r="B19" s="9">
        <f>CEILING($A$1*A18/$B$1,1)</f>
        <v>3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21" t="s">
        <v>41</v>
      </c>
      <c r="C20" s="3" t="s">
        <v>8</v>
      </c>
      <c r="D20" s="34">
        <v>130</v>
      </c>
      <c r="E20" s="35">
        <f>1-G21/G20</f>
        <v>0.29293133003932637</v>
      </c>
      <c r="F20" s="10">
        <f>SUMPRODUCT(H$1:AA$1,H20:AA20)/SUM(H20:AA20)</f>
        <v>4.4657658566098615</v>
      </c>
      <c r="G20" s="11">
        <f>SUM(H20:AA20)</f>
        <v>9917</v>
      </c>
      <c r="J20" s="3">
        <v>164</v>
      </c>
      <c r="K20" s="3">
        <v>6503</v>
      </c>
      <c r="L20" s="3">
        <v>2129</v>
      </c>
      <c r="M20" s="3">
        <v>783</v>
      </c>
      <c r="N20" s="3">
        <v>264</v>
      </c>
      <c r="O20" s="3">
        <v>74</v>
      </c>
      <c r="AC20"/>
      <c r="AD20"/>
    </row>
    <row r="21" spans="1:30">
      <c r="A21" s="3" t="s">
        <v>9</v>
      </c>
      <c r="B21" s="21" t="s">
        <v>42</v>
      </c>
      <c r="C21" s="3" t="s">
        <v>10</v>
      </c>
      <c r="D21" s="34"/>
      <c r="E21" s="35"/>
      <c r="F21" s="10">
        <f>SUMPRODUCT(H$1:AA$1,H21:AA21)/SUM(H21:AA21)</f>
        <v>4.0259555048488309</v>
      </c>
      <c r="G21" s="11">
        <f>SUM(H21:AA21)</f>
        <v>7012</v>
      </c>
      <c r="J21" s="3">
        <v>164</v>
      </c>
      <c r="K21" s="3">
        <v>6502</v>
      </c>
      <c r="L21" s="3">
        <v>346</v>
      </c>
      <c r="M21" s="3">
        <v>0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g3d5n5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21" t="s">
        <v>41</v>
      </c>
      <c r="C25" s="3" t="s">
        <v>8</v>
      </c>
      <c r="D25" s="34">
        <v>150</v>
      </c>
      <c r="E25" s="35">
        <f>1-G26/G25</f>
        <v>0.28530844155844159</v>
      </c>
      <c r="F25" s="10">
        <f>SUMPRODUCT(H$1:AA$1,H25:AA25)/SUM(H25:AA25)</f>
        <v>5.4656047077922079</v>
      </c>
      <c r="G25" s="11">
        <f>SUM(H25:AA25)</f>
        <v>9856</v>
      </c>
      <c r="J25" s="3">
        <v>1</v>
      </c>
      <c r="K25" s="3">
        <v>325</v>
      </c>
      <c r="L25" s="3">
        <v>6377</v>
      </c>
      <c r="M25" s="3">
        <v>1979</v>
      </c>
      <c r="N25" s="3">
        <v>739</v>
      </c>
      <c r="O25" s="3">
        <v>307</v>
      </c>
      <c r="P25" s="3">
        <v>102</v>
      </c>
      <c r="Q25" s="3">
        <v>26</v>
      </c>
      <c r="AC25"/>
      <c r="AD25"/>
    </row>
    <row r="26" spans="1:30">
      <c r="A26" s="3" t="s">
        <v>9</v>
      </c>
      <c r="B26" s="21" t="s">
        <v>42</v>
      </c>
      <c r="C26" s="3" t="s">
        <v>10</v>
      </c>
      <c r="D26" s="34"/>
      <c r="E26" s="35"/>
      <c r="F26" s="10">
        <f>SUMPRODUCT(H$1:AA$1,H26:AA26)/SUM(H26:AA26)</f>
        <v>5.002271436683702</v>
      </c>
      <c r="G26" s="11">
        <f>SUM(H26:AA26)</f>
        <v>7044</v>
      </c>
      <c r="J26" s="3">
        <v>1</v>
      </c>
      <c r="K26" s="3">
        <v>325</v>
      </c>
      <c r="L26" s="3">
        <v>6375</v>
      </c>
      <c r="M26" s="3">
        <v>343</v>
      </c>
      <c r="N26" s="3">
        <v>0</v>
      </c>
      <c r="O26" s="3">
        <v>0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g3d5n6</v>
      </c>
      <c r="AC28"/>
      <c r="AD28"/>
    </row>
    <row r="29" spans="1:30">
      <c r="A29" s="3" t="s">
        <v>3</v>
      </c>
      <c r="B29" s="9">
        <f>CEILING($A$1*A28/$B$1,1)</f>
        <v>4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21" t="s">
        <v>41</v>
      </c>
      <c r="C30" s="3" t="s">
        <v>8</v>
      </c>
      <c r="D30" s="34">
        <v>126</v>
      </c>
      <c r="E30" s="35">
        <f>1-G31/G30</f>
        <v>0.30070357907617007</v>
      </c>
      <c r="F30" s="10">
        <f>SUMPRODUCT(H$1:AA$1,H30:AA30)/SUM(H30:AA30)</f>
        <v>6.51024778219639</v>
      </c>
      <c r="G30" s="11">
        <f>SUM(H30:AA30)</f>
        <v>9807</v>
      </c>
      <c r="K30" s="3">
        <v>1</v>
      </c>
      <c r="L30" s="3">
        <v>546</v>
      </c>
      <c r="M30" s="3">
        <v>6025</v>
      </c>
      <c r="N30" s="3">
        <v>1864</v>
      </c>
      <c r="O30" s="3">
        <v>771</v>
      </c>
      <c r="P30" s="3">
        <v>354</v>
      </c>
      <c r="Q30" s="3">
        <v>161</v>
      </c>
      <c r="R30" s="3">
        <v>70</v>
      </c>
      <c r="S30" s="3">
        <v>15</v>
      </c>
      <c r="AC30"/>
      <c r="AD30"/>
    </row>
    <row r="31" spans="1:30">
      <c r="A31" s="3" t="s">
        <v>9</v>
      </c>
      <c r="B31" s="21" t="s">
        <v>42</v>
      </c>
      <c r="C31" s="3" t="s">
        <v>10</v>
      </c>
      <c r="D31" s="34"/>
      <c r="E31" s="35"/>
      <c r="F31" s="10">
        <f>SUMPRODUCT(H$1:AA$1,H31:AA31)/SUM(H31:AA31)</f>
        <v>5.9619422572178475</v>
      </c>
      <c r="G31" s="11">
        <f>SUM(H31:AA31)</f>
        <v>6858</v>
      </c>
      <c r="K31" s="3">
        <v>1</v>
      </c>
      <c r="L31" s="3">
        <v>546</v>
      </c>
      <c r="M31" s="3">
        <v>6024</v>
      </c>
      <c r="N31" s="3">
        <v>287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g3d5n7</v>
      </c>
      <c r="AC33"/>
      <c r="AD33"/>
    </row>
    <row r="34" spans="1:30">
      <c r="A34" s="3" t="s">
        <v>3</v>
      </c>
      <c r="B34" s="9">
        <f>CEILING($A$1*A33/$B$1,1)</f>
        <v>5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21" t="s">
        <v>41</v>
      </c>
      <c r="C35" s="3" t="s">
        <v>8</v>
      </c>
      <c r="D35" s="34">
        <v>156</v>
      </c>
      <c r="E35" s="35">
        <f>1-G36/G35</f>
        <v>0.2966423657459698</v>
      </c>
      <c r="F35" s="10">
        <f>SUMPRODUCT(H$1:AA$1,H35:AA35)/SUM(H35:AA35)</f>
        <v>7.5207926891878012</v>
      </c>
      <c r="G35" s="11">
        <f>SUM(H35:AA35)</f>
        <v>9739</v>
      </c>
      <c r="L35" s="3">
        <v>7</v>
      </c>
      <c r="M35" s="3">
        <v>751</v>
      </c>
      <c r="N35" s="3">
        <v>5790</v>
      </c>
      <c r="O35" s="3">
        <v>1734</v>
      </c>
      <c r="P35" s="3">
        <v>765</v>
      </c>
      <c r="Q35" s="3">
        <v>386</v>
      </c>
      <c r="R35" s="3">
        <v>178</v>
      </c>
      <c r="S35" s="3">
        <v>74</v>
      </c>
      <c r="T35" s="3">
        <v>45</v>
      </c>
      <c r="U35" s="3">
        <v>9</v>
      </c>
      <c r="AC35"/>
      <c r="AD35"/>
    </row>
    <row r="36" spans="1:30">
      <c r="A36" s="3" t="s">
        <v>9</v>
      </c>
      <c r="B36" s="21" t="s">
        <v>42</v>
      </c>
      <c r="C36" s="3" t="s">
        <v>10</v>
      </c>
      <c r="D36" s="34"/>
      <c r="E36" s="35"/>
      <c r="F36" s="10">
        <f>SUMPRODUCT(H$1:AA$1,H36:AA36)/SUM(H36:AA36)</f>
        <v>6.9325547445255475</v>
      </c>
      <c r="G36" s="11">
        <f>SUM(H36:AA36)</f>
        <v>6850</v>
      </c>
      <c r="L36" s="3">
        <v>7</v>
      </c>
      <c r="M36" s="3">
        <v>751</v>
      </c>
      <c r="N36" s="3">
        <v>5789</v>
      </c>
      <c r="O36" s="3">
        <v>303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g3d5n8</v>
      </c>
      <c r="AC38"/>
      <c r="AD38"/>
    </row>
    <row r="39" spans="1:30">
      <c r="A39" s="3" t="s">
        <v>3</v>
      </c>
      <c r="B39" s="9">
        <f>CEILING($A$1*A38/$B$1,1)</f>
        <v>5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21" t="s">
        <v>41</v>
      </c>
      <c r="C40" s="3" t="s">
        <v>8</v>
      </c>
      <c r="D40" s="34">
        <v>147</v>
      </c>
      <c r="E40" s="35">
        <f>1-G41/G40</f>
        <v>0.30219098801157507</v>
      </c>
      <c r="F40" s="10">
        <f>SUMPRODUCT(H$1:AA$1,H40:AA40)/SUM(H40:AA40)</f>
        <v>8.5438197602315</v>
      </c>
      <c r="G40" s="11">
        <f>SUM(H40:AA40)</f>
        <v>9676</v>
      </c>
      <c r="M40" s="3">
        <v>13</v>
      </c>
      <c r="N40" s="3">
        <v>877</v>
      </c>
      <c r="O40" s="3">
        <v>5614</v>
      </c>
      <c r="P40" s="3">
        <v>1630</v>
      </c>
      <c r="Q40" s="3">
        <v>740</v>
      </c>
      <c r="R40" s="3">
        <v>418</v>
      </c>
      <c r="S40" s="3">
        <v>206</v>
      </c>
      <c r="T40" s="3">
        <v>112</v>
      </c>
      <c r="U40" s="3">
        <v>46</v>
      </c>
      <c r="V40" s="3">
        <v>19</v>
      </c>
      <c r="W40" s="3">
        <v>1</v>
      </c>
      <c r="AC40"/>
      <c r="AD40"/>
    </row>
    <row r="41" spans="1:30">
      <c r="A41" s="3" t="s">
        <v>9</v>
      </c>
      <c r="B41" s="21" t="s">
        <v>42</v>
      </c>
      <c r="C41" s="3" t="s">
        <v>10</v>
      </c>
      <c r="D41" s="34"/>
      <c r="E41" s="35"/>
      <c r="F41" s="10">
        <f>SUMPRODUCT(H$1:AA$1,H41:AA41)/SUM(H41:AA41)</f>
        <v>7.9031398104265405</v>
      </c>
      <c r="G41" s="11">
        <f>SUM(H41:AA41)</f>
        <v>6752</v>
      </c>
      <c r="M41" s="3">
        <v>13</v>
      </c>
      <c r="N41" s="3">
        <v>877</v>
      </c>
      <c r="O41" s="3">
        <v>5613</v>
      </c>
      <c r="P41" s="3">
        <v>249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g3d5n9</v>
      </c>
      <c r="AC43"/>
      <c r="AD43"/>
    </row>
    <row r="44" spans="1:30">
      <c r="A44" s="3" t="s">
        <v>3</v>
      </c>
      <c r="B44" s="9">
        <f>CEILING($A$1*A43/$B$1,1)</f>
        <v>6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 t="str">
        <f t="shared" si="15"/>
        <v/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>
        <f>IF(Q45&lt;&gt;0,Q$1,"")</f>
        <v>10</v>
      </c>
      <c r="R44" s="3">
        <f t="shared" ref="R44:AA44" si="16">IF(R45&lt;&gt;0,R$1,"")</f>
        <v>11</v>
      </c>
      <c r="S44" s="3">
        <f t="shared" si="16"/>
        <v>12</v>
      </c>
      <c r="T44" s="3">
        <f t="shared" si="16"/>
        <v>13</v>
      </c>
      <c r="U44" s="3">
        <f t="shared" si="16"/>
        <v>14</v>
      </c>
      <c r="V44" s="3">
        <f t="shared" si="16"/>
        <v>15</v>
      </c>
      <c r="W44" s="3">
        <f t="shared" si="16"/>
        <v>16</v>
      </c>
      <c r="X44" s="3">
        <f t="shared" si="16"/>
        <v>17</v>
      </c>
      <c r="Y44" s="3">
        <f t="shared" si="16"/>
        <v>18</v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34">
        <v>151</v>
      </c>
      <c r="E45" s="35">
        <f>1-G46/G45</f>
        <v>0.30010416666666662</v>
      </c>
      <c r="F45" s="10">
        <f>SUMPRODUCT(H$1:AA$1,H45:AA45)/SUM(H45:AA45)</f>
        <v>9.542604166666667</v>
      </c>
      <c r="G45" s="11">
        <f>SUM(H45:AA45)</f>
        <v>9600</v>
      </c>
      <c r="N45" s="3">
        <v>43</v>
      </c>
      <c r="O45" s="3">
        <v>1150</v>
      </c>
      <c r="P45" s="3">
        <v>5297</v>
      </c>
      <c r="Q45" s="3">
        <v>1517</v>
      </c>
      <c r="R45" s="3">
        <v>730</v>
      </c>
      <c r="S45" s="3">
        <v>404</v>
      </c>
      <c r="T45" s="3">
        <v>235</v>
      </c>
      <c r="U45" s="3">
        <v>106</v>
      </c>
      <c r="V45" s="3">
        <v>58</v>
      </c>
      <c r="W45" s="3">
        <v>46</v>
      </c>
      <c r="X45" s="3">
        <v>10</v>
      </c>
      <c r="Y45" s="3">
        <v>4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34"/>
      <c r="E46" s="35"/>
      <c r="F46" s="10">
        <f>SUMPRODUCT(H$1:AA$1,H46:AA46)/SUM(H46:AA46)</f>
        <v>8.850126506920672</v>
      </c>
      <c r="G46" s="11">
        <f>SUM(H46:AA46)</f>
        <v>6719</v>
      </c>
      <c r="N46" s="3">
        <v>43</v>
      </c>
      <c r="O46" s="3">
        <v>1150</v>
      </c>
      <c r="P46" s="3">
        <v>5297</v>
      </c>
      <c r="Q46" s="3">
        <v>229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AC46"/>
      <c r="AD46"/>
    </row>
    <row r="48" spans="1:30">
      <c r="A48" s="3">
        <v>10</v>
      </c>
      <c r="C48" s="3" t="str">
        <f>CONCATENATE($C$1,"n",A48)</f>
        <v>g3d5n10</v>
      </c>
      <c r="AC48"/>
      <c r="AD48"/>
    </row>
    <row r="49" spans="1:33">
      <c r="A49" s="3" t="s">
        <v>3</v>
      </c>
      <c r="B49" s="9">
        <f>CEILING($A$1*A48/$B$1,1)</f>
        <v>6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 t="str">
        <f t="shared" si="17"/>
        <v/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>
        <f t="shared" ref="R49:AA49" si="18">IF(R50&lt;&gt;0,R$1,"")</f>
        <v>11</v>
      </c>
      <c r="S49" s="3">
        <f t="shared" si="18"/>
        <v>12</v>
      </c>
      <c r="T49" s="3">
        <f t="shared" si="18"/>
        <v>13</v>
      </c>
      <c r="U49" s="3">
        <f t="shared" si="18"/>
        <v>14</v>
      </c>
      <c r="V49" s="3">
        <f t="shared" si="18"/>
        <v>15</v>
      </c>
      <c r="W49" s="3">
        <f t="shared" si="18"/>
        <v>16</v>
      </c>
      <c r="X49" s="3">
        <f t="shared" si="18"/>
        <v>17</v>
      </c>
      <c r="Y49" s="3">
        <f t="shared" si="18"/>
        <v>18</v>
      </c>
      <c r="Z49" s="3">
        <f t="shared" si="18"/>
        <v>19</v>
      </c>
      <c r="AA49" s="6">
        <f t="shared" si="18"/>
        <v>20</v>
      </c>
      <c r="AC49"/>
      <c r="AD49"/>
    </row>
    <row r="50" spans="1:33">
      <c r="A50" s="3" t="s">
        <v>7</v>
      </c>
      <c r="B50" s="6">
        <v>10000</v>
      </c>
      <c r="C50" s="3" t="s">
        <v>8</v>
      </c>
      <c r="D50" s="34">
        <v>132</v>
      </c>
      <c r="E50" s="35">
        <f>1-G51/G50</f>
        <v>0.29492700346602252</v>
      </c>
      <c r="F50" s="10">
        <f>SUMPRODUCT(H$1:AA$1,H50:AA50)/SUM(H50:AA50)</f>
        <v>10.530931624829325</v>
      </c>
      <c r="G50" s="11">
        <f>SUM(H50:AA50)</f>
        <v>9521</v>
      </c>
      <c r="O50" s="3">
        <v>68</v>
      </c>
      <c r="P50" s="3">
        <v>1291</v>
      </c>
      <c r="Q50" s="3">
        <v>5145</v>
      </c>
      <c r="R50" s="3">
        <v>1410</v>
      </c>
      <c r="S50" s="3">
        <v>729</v>
      </c>
      <c r="T50" s="3">
        <v>387</v>
      </c>
      <c r="U50" s="3">
        <v>239</v>
      </c>
      <c r="V50" s="3">
        <v>114</v>
      </c>
      <c r="W50" s="3">
        <v>71</v>
      </c>
      <c r="X50" s="3">
        <v>44</v>
      </c>
      <c r="Y50" s="3">
        <v>15</v>
      </c>
      <c r="Z50" s="3">
        <v>7</v>
      </c>
      <c r="AA50" s="6">
        <v>1</v>
      </c>
      <c r="AC50"/>
      <c r="AD50"/>
    </row>
    <row r="51" spans="1:33">
      <c r="A51" s="3" t="s">
        <v>9</v>
      </c>
      <c r="B51" s="11">
        <v>12345</v>
      </c>
      <c r="C51" s="3" t="s">
        <v>10</v>
      </c>
      <c r="D51" s="34"/>
      <c r="E51" s="35"/>
      <c r="F51" s="10">
        <f>SUMPRODUCT(H$1:AA$1,H51:AA51)/SUM(H51:AA51)</f>
        <v>9.8187099657381207</v>
      </c>
      <c r="G51" s="11">
        <f>SUM(H51:AA51)</f>
        <v>6713</v>
      </c>
      <c r="O51" s="3">
        <v>68</v>
      </c>
      <c r="P51" s="3">
        <v>1291</v>
      </c>
      <c r="Q51" s="3">
        <v>5144</v>
      </c>
      <c r="R51" s="3">
        <v>210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6">
        <v>0</v>
      </c>
      <c r="AC51"/>
      <c r="AD51"/>
    </row>
    <row r="53" spans="1:33">
      <c r="A53" s="3">
        <v>11</v>
      </c>
      <c r="C53" s="3" t="str">
        <f>CONCATENATE($C$1,"n",A53)</f>
        <v>g3d5n11</v>
      </c>
      <c r="AC53"/>
      <c r="AD53"/>
    </row>
    <row r="54" spans="1:33">
      <c r="A54" s="3" t="s">
        <v>3</v>
      </c>
      <c r="B54" s="9">
        <f>CEILING($A$1*A53/$B$1,1)</f>
        <v>7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 t="str">
        <f t="shared" si="19"/>
        <v/>
      </c>
      <c r="P54" s="3">
        <f t="shared" si="19"/>
        <v>9</v>
      </c>
      <c r="Q54" s="3">
        <f>IF(Q55&lt;&gt;0,Q$1,"")</f>
        <v>10</v>
      </c>
      <c r="R54" s="3">
        <f t="shared" ref="R54:AC54" si="20">IF(R55&lt;&gt;0,R$1,"")</f>
        <v>11</v>
      </c>
      <c r="S54" s="3">
        <f t="shared" si="20"/>
        <v>12</v>
      </c>
      <c r="T54" s="3">
        <f t="shared" si="20"/>
        <v>13</v>
      </c>
      <c r="U54" s="3">
        <f t="shared" si="20"/>
        <v>14</v>
      </c>
      <c r="V54" s="3">
        <f t="shared" si="20"/>
        <v>15</v>
      </c>
      <c r="W54" s="3">
        <f t="shared" si="20"/>
        <v>16</v>
      </c>
      <c r="X54" s="3">
        <f t="shared" si="20"/>
        <v>17</v>
      </c>
      <c r="Y54" s="3">
        <f t="shared" si="20"/>
        <v>18</v>
      </c>
      <c r="Z54" s="3">
        <f t="shared" si="20"/>
        <v>19</v>
      </c>
      <c r="AA54" s="3">
        <f t="shared" si="20"/>
        <v>20</v>
      </c>
      <c r="AB54" s="3">
        <f t="shared" si="20"/>
        <v>21</v>
      </c>
      <c r="AC54" s="3">
        <f t="shared" si="20"/>
        <v>22</v>
      </c>
      <c r="AD54"/>
    </row>
    <row r="55" spans="1:33">
      <c r="A55" s="3" t="s">
        <v>7</v>
      </c>
      <c r="B55" s="6">
        <v>10000</v>
      </c>
      <c r="C55" s="3" t="s">
        <v>8</v>
      </c>
      <c r="D55" s="34">
        <v>133</v>
      </c>
      <c r="E55" s="35">
        <f>1-G56/G55</f>
        <v>0.29852644969786923</v>
      </c>
      <c r="F55" s="10">
        <f>SUMPRODUCT(H$1:AA$1,H55:AA55)/SUM(H55:AA55)</f>
        <v>11.57542669352274</v>
      </c>
      <c r="G55" s="11">
        <f>SUM(H55:AA55)</f>
        <v>9433</v>
      </c>
      <c r="P55" s="3">
        <v>112</v>
      </c>
      <c r="Q55" s="3">
        <v>1437</v>
      </c>
      <c r="R55" s="3">
        <v>4853</v>
      </c>
      <c r="S55" s="3">
        <v>1352</v>
      </c>
      <c r="T55" s="3">
        <v>704</v>
      </c>
      <c r="U55" s="3">
        <v>358</v>
      </c>
      <c r="V55" s="3">
        <v>237</v>
      </c>
      <c r="W55" s="3">
        <v>164</v>
      </c>
      <c r="X55" s="3">
        <v>103</v>
      </c>
      <c r="Y55" s="3">
        <v>59</v>
      </c>
      <c r="Z55" s="3">
        <v>30</v>
      </c>
      <c r="AA55" s="6">
        <v>24</v>
      </c>
      <c r="AB55" s="3">
        <v>14</v>
      </c>
      <c r="AC55" s="19">
        <v>4</v>
      </c>
      <c r="AD55"/>
    </row>
    <row r="56" spans="1:33">
      <c r="A56" s="3" t="s">
        <v>9</v>
      </c>
      <c r="B56" s="11">
        <v>12345</v>
      </c>
      <c r="C56" s="3" t="s">
        <v>10</v>
      </c>
      <c r="D56" s="34"/>
      <c r="E56" s="35"/>
      <c r="F56" s="10">
        <f>SUMPRODUCT(H$1:AA$1,H56:AA56)/SUM(H56:AA56)</f>
        <v>10.781471966147802</v>
      </c>
      <c r="G56" s="11">
        <f>SUM(H56:AA56)</f>
        <v>6617</v>
      </c>
      <c r="P56" s="3">
        <v>112</v>
      </c>
      <c r="Q56" s="3">
        <v>1437</v>
      </c>
      <c r="R56" s="3">
        <v>4853</v>
      </c>
      <c r="S56" s="3">
        <v>215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6">
        <v>0</v>
      </c>
      <c r="AB56" s="3">
        <v>0</v>
      </c>
      <c r="AC56">
        <v>0</v>
      </c>
      <c r="AD56"/>
    </row>
    <row r="58" spans="1:33">
      <c r="A58" s="3">
        <v>12</v>
      </c>
      <c r="C58" s="3" t="str">
        <f>CONCATENATE($C$1,"n",A58)</f>
        <v>g3d5n12</v>
      </c>
      <c r="AC58"/>
      <c r="AD58"/>
    </row>
    <row r="59" spans="1:33">
      <c r="A59" s="3" t="s">
        <v>3</v>
      </c>
      <c r="B59" s="9">
        <f>CEILING($A$1*A58/$B$1,1)</f>
        <v>8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 t="str">
        <f t="shared" si="21"/>
        <v/>
      </c>
      <c r="P59" s="3">
        <f t="shared" si="21"/>
        <v>9</v>
      </c>
      <c r="Q59" s="3">
        <f>IF(Q60&lt;&gt;0,Q$1,"")</f>
        <v>10</v>
      </c>
      <c r="R59" s="3">
        <f t="shared" ref="R59:AE59" si="22">IF(R60&lt;&gt;0,R$1,"")</f>
        <v>11</v>
      </c>
      <c r="S59" s="3">
        <f t="shared" si="22"/>
        <v>12</v>
      </c>
      <c r="T59" s="3">
        <f t="shared" si="22"/>
        <v>13</v>
      </c>
      <c r="U59" s="3">
        <f t="shared" si="22"/>
        <v>14</v>
      </c>
      <c r="V59" s="3">
        <f t="shared" si="22"/>
        <v>15</v>
      </c>
      <c r="W59" s="3">
        <f t="shared" si="22"/>
        <v>16</v>
      </c>
      <c r="X59" s="3">
        <f t="shared" si="22"/>
        <v>17</v>
      </c>
      <c r="Y59" s="3">
        <f t="shared" si="22"/>
        <v>18</v>
      </c>
      <c r="Z59" s="3">
        <f t="shared" si="22"/>
        <v>19</v>
      </c>
      <c r="AA59" s="3">
        <f t="shared" si="22"/>
        <v>20</v>
      </c>
      <c r="AB59" s="3">
        <f t="shared" si="22"/>
        <v>21</v>
      </c>
      <c r="AC59" s="3">
        <f t="shared" si="22"/>
        <v>22</v>
      </c>
      <c r="AD59" s="3">
        <f t="shared" si="22"/>
        <v>23</v>
      </c>
      <c r="AE59" s="3">
        <f t="shared" si="22"/>
        <v>24</v>
      </c>
    </row>
    <row r="60" spans="1:33">
      <c r="A60" s="3" t="s">
        <v>7</v>
      </c>
      <c r="B60" s="6">
        <v>10000</v>
      </c>
      <c r="C60" s="3" t="s">
        <v>8</v>
      </c>
      <c r="D60" s="34">
        <v>129</v>
      </c>
      <c r="E60" s="35">
        <f>1-G61/G60</f>
        <v>0.28871954491789198</v>
      </c>
      <c r="F60" s="10">
        <f>SUMPRODUCT(H$1:AA$1,H60:AA60)/SUM(H60:AA60)</f>
        <v>12.52538370720189</v>
      </c>
      <c r="G60" s="11">
        <f>SUM(H60:AA60)</f>
        <v>9317</v>
      </c>
      <c r="P60" s="3">
        <v>3</v>
      </c>
      <c r="Q60" s="3">
        <v>177</v>
      </c>
      <c r="R60" s="3">
        <v>1566</v>
      </c>
      <c r="S60" s="3">
        <v>4716</v>
      </c>
      <c r="T60" s="3">
        <v>1211</v>
      </c>
      <c r="U60" s="3">
        <v>649</v>
      </c>
      <c r="V60" s="3">
        <v>411</v>
      </c>
      <c r="W60" s="3">
        <v>222</v>
      </c>
      <c r="X60" s="3">
        <v>144</v>
      </c>
      <c r="Y60" s="3">
        <v>101</v>
      </c>
      <c r="Z60" s="3">
        <v>68</v>
      </c>
      <c r="AA60" s="6">
        <v>49</v>
      </c>
      <c r="AB60" s="3">
        <v>23</v>
      </c>
      <c r="AC60" s="19">
        <v>12</v>
      </c>
      <c r="AD60" s="19">
        <v>7</v>
      </c>
      <c r="AE60" s="3">
        <v>2</v>
      </c>
    </row>
    <row r="61" spans="1:33">
      <c r="A61" s="3" t="s">
        <v>9</v>
      </c>
      <c r="B61" s="11">
        <v>12345</v>
      </c>
      <c r="C61" s="3" t="s">
        <v>10</v>
      </c>
      <c r="D61" s="34"/>
      <c r="E61" s="35"/>
      <c r="F61" s="10">
        <f>SUMPRODUCT(H$1:AA$1,H61:AA61)/SUM(H61:AA61)</f>
        <v>11.733967104270409</v>
      </c>
      <c r="G61" s="11">
        <f>SUM(H61:AA61)</f>
        <v>6627</v>
      </c>
      <c r="P61" s="3">
        <v>3</v>
      </c>
      <c r="Q61" s="3">
        <v>177</v>
      </c>
      <c r="R61" s="3">
        <v>1566</v>
      </c>
      <c r="S61" s="3">
        <v>4715</v>
      </c>
      <c r="T61" s="3">
        <v>166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6">
        <v>0</v>
      </c>
      <c r="AB61" s="3">
        <v>0</v>
      </c>
      <c r="AC61">
        <v>0</v>
      </c>
      <c r="AD61">
        <v>0</v>
      </c>
      <c r="AE61" s="3">
        <v>0</v>
      </c>
    </row>
    <row r="63" spans="1:33">
      <c r="A63" s="3">
        <v>13</v>
      </c>
      <c r="C63" s="3" t="str">
        <f>CONCATENATE($C$1,"n",A63)</f>
        <v>g3d5n13</v>
      </c>
      <c r="AC63"/>
      <c r="AD63"/>
    </row>
    <row r="64" spans="1:33">
      <c r="A64" s="3" t="s">
        <v>3</v>
      </c>
      <c r="B64" s="9">
        <f>CEILING($A$1*A63/$B$1,1)</f>
        <v>8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 t="str">
        <f t="shared" si="23"/>
        <v/>
      </c>
      <c r="Q64" s="3">
        <f>IF(Q65&lt;&gt;0,Q$1,"")</f>
        <v>10</v>
      </c>
      <c r="R64" s="3">
        <f t="shared" ref="R64:AG64" si="24">IF(R65&lt;&gt;0,R$1,"")</f>
        <v>11</v>
      </c>
      <c r="S64" s="3">
        <f t="shared" si="24"/>
        <v>12</v>
      </c>
      <c r="T64" s="3">
        <f t="shared" si="24"/>
        <v>13</v>
      </c>
      <c r="U64" s="3">
        <f t="shared" si="24"/>
        <v>14</v>
      </c>
      <c r="V64" s="3">
        <f t="shared" si="24"/>
        <v>15</v>
      </c>
      <c r="W64" s="3">
        <f t="shared" si="24"/>
        <v>16</v>
      </c>
      <c r="X64" s="3">
        <f t="shared" si="24"/>
        <v>17</v>
      </c>
      <c r="Y64" s="3">
        <f t="shared" si="24"/>
        <v>18</v>
      </c>
      <c r="Z64" s="3">
        <f t="shared" si="24"/>
        <v>19</v>
      </c>
      <c r="AA64" s="3">
        <f t="shared" si="24"/>
        <v>20</v>
      </c>
      <c r="AB64" s="3">
        <f t="shared" si="24"/>
        <v>21</v>
      </c>
      <c r="AC64" s="3">
        <f t="shared" si="24"/>
        <v>22</v>
      </c>
      <c r="AD64" s="3">
        <f t="shared" si="24"/>
        <v>23</v>
      </c>
      <c r="AE64" s="3">
        <f t="shared" si="24"/>
        <v>24</v>
      </c>
      <c r="AF64" s="3">
        <f t="shared" si="24"/>
        <v>25</v>
      </c>
      <c r="AG64" s="3">
        <f t="shared" si="24"/>
        <v>26</v>
      </c>
    </row>
    <row r="65" spans="1:33">
      <c r="A65" s="3" t="s">
        <v>7</v>
      </c>
      <c r="B65" s="6">
        <v>10000</v>
      </c>
      <c r="C65" s="3" t="s">
        <v>8</v>
      </c>
      <c r="D65" s="34">
        <v>134</v>
      </c>
      <c r="E65" s="35">
        <f>1-G66/G65</f>
        <v>0.28605534454693438</v>
      </c>
      <c r="F65" s="10">
        <f>SUMPRODUCT(H$1:AA$1,H65:AA65)/SUM(H65:AA65)</f>
        <v>13.452740097666847</v>
      </c>
      <c r="G65" s="11">
        <f>SUM(H65:AA65)</f>
        <v>9215</v>
      </c>
      <c r="Q65" s="3">
        <v>7</v>
      </c>
      <c r="R65" s="3">
        <v>295</v>
      </c>
      <c r="S65" s="3">
        <v>1686</v>
      </c>
      <c r="T65" s="3">
        <v>4426</v>
      </c>
      <c r="U65" s="3">
        <v>1198</v>
      </c>
      <c r="V65" s="3">
        <v>678</v>
      </c>
      <c r="W65" s="3">
        <v>373</v>
      </c>
      <c r="X65" s="3">
        <v>227</v>
      </c>
      <c r="Y65" s="3">
        <v>142</v>
      </c>
      <c r="Z65" s="3">
        <v>103</v>
      </c>
      <c r="AA65" s="6">
        <v>80</v>
      </c>
      <c r="AB65" s="3">
        <v>52</v>
      </c>
      <c r="AC65" s="19">
        <v>26</v>
      </c>
      <c r="AD65" s="19">
        <v>17</v>
      </c>
      <c r="AE65" s="3">
        <v>13</v>
      </c>
      <c r="AF65" s="3">
        <v>7</v>
      </c>
      <c r="AG65" s="3">
        <v>3</v>
      </c>
    </row>
    <row r="66" spans="1:33">
      <c r="A66" s="3" t="s">
        <v>9</v>
      </c>
      <c r="B66" s="11">
        <v>12345</v>
      </c>
      <c r="C66" s="3" t="s">
        <v>10</v>
      </c>
      <c r="D66" s="34"/>
      <c r="E66" s="35"/>
      <c r="F66" s="10">
        <f>SUMPRODUCT(H$1:AA$1,H66:AA66)/SUM(H66:AA66)</f>
        <v>12.676090591275269</v>
      </c>
      <c r="G66" s="11">
        <f>SUM(H66:AA66)</f>
        <v>6579</v>
      </c>
      <c r="Q66" s="3">
        <v>7</v>
      </c>
      <c r="R66" s="3">
        <v>295</v>
      </c>
      <c r="S66" s="3">
        <v>1686</v>
      </c>
      <c r="T66" s="3">
        <v>4425</v>
      </c>
      <c r="U66" s="3">
        <v>166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6">
        <v>0</v>
      </c>
      <c r="AB66" s="3">
        <v>0</v>
      </c>
      <c r="AC66">
        <v>0</v>
      </c>
      <c r="AD66">
        <v>0</v>
      </c>
      <c r="AE66" s="3">
        <v>0</v>
      </c>
      <c r="AF66" s="3">
        <v>0</v>
      </c>
      <c r="AG66" s="3">
        <v>0</v>
      </c>
    </row>
  </sheetData>
  <mergeCells count="26">
    <mergeCell ref="D60:D61"/>
    <mergeCell ref="E60:E61"/>
    <mergeCell ref="D65:D66"/>
    <mergeCell ref="E65:E66"/>
    <mergeCell ref="D45:D46"/>
    <mergeCell ref="E45:E46"/>
    <mergeCell ref="D50:D51"/>
    <mergeCell ref="E50:E51"/>
    <mergeCell ref="D55:D56"/>
    <mergeCell ref="E55:E56"/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C5A6-799E-9644-981F-0B779389604B}">
  <dimension ref="A1:AF66"/>
  <sheetViews>
    <sheetView zoomScale="69" workbookViewId="0">
      <selection activeCell="R66" sqref="R66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2" ht="21">
      <c r="A1" s="1">
        <v>3</v>
      </c>
      <c r="B1" s="2">
        <v>6</v>
      </c>
      <c r="C1" s="1" t="s">
        <v>16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</row>
    <row r="2" spans="1:32">
      <c r="A2" s="4"/>
      <c r="B2" s="5"/>
      <c r="C2" s="4" t="s">
        <v>2</v>
      </c>
      <c r="G2" s="7">
        <f>SUM(G5,G10,G15,G20,G25,G30,G35,G40,G45,G50,G55,G60,G65,G70)</f>
        <v>127182</v>
      </c>
    </row>
    <row r="3" spans="1:32">
      <c r="A3" s="3">
        <v>1</v>
      </c>
      <c r="C3" s="3" t="str">
        <f>CONCATENATE($C$1,"n",A3)</f>
        <v>g3d6n1</v>
      </c>
      <c r="G3" s="7">
        <f>SUM(G6,G11,G16,G21,G26,G31,G36,G41,G46,G51,G56,G61,G66,G71)</f>
        <v>103476</v>
      </c>
    </row>
    <row r="4" spans="1:32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2">
      <c r="A5" s="3" t="s">
        <v>7</v>
      </c>
      <c r="B5" s="6">
        <v>10000</v>
      </c>
      <c r="C5" s="3" t="s">
        <v>8</v>
      </c>
      <c r="D5" s="34">
        <v>9</v>
      </c>
      <c r="E5" s="35">
        <f>1-G6/G5</f>
        <v>0</v>
      </c>
      <c r="F5" s="10">
        <f>SUMPRODUCT(H$1:AA$1,H5:AA5)/SUM(H5:AA5)</f>
        <v>1.2069620886265879</v>
      </c>
      <c r="G5" s="11">
        <f>SUM(H5:AA5)</f>
        <v>9997</v>
      </c>
      <c r="H5" s="3">
        <v>7928</v>
      </c>
      <c r="I5" s="3">
        <v>2069</v>
      </c>
      <c r="AC5"/>
      <c r="AD5"/>
    </row>
    <row r="6" spans="1:32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1.2069620886265879</v>
      </c>
      <c r="G6" s="11">
        <f>SUM(H6:AA6)</f>
        <v>9997</v>
      </c>
      <c r="H6" s="3">
        <v>7928</v>
      </c>
      <c r="I6" s="3">
        <v>2069</v>
      </c>
      <c r="AC6"/>
      <c r="AD6"/>
    </row>
    <row r="7" spans="1:32">
      <c r="A7" s="4"/>
      <c r="B7" s="5"/>
      <c r="C7" s="4"/>
      <c r="D7" s="12"/>
      <c r="AC7"/>
      <c r="AD7"/>
    </row>
    <row r="8" spans="1:32">
      <c r="A8" s="3">
        <v>2</v>
      </c>
      <c r="C8" s="3" t="str">
        <f>CONCATENATE($C$1,"n",A8)</f>
        <v>g3d6n2</v>
      </c>
      <c r="AC8"/>
      <c r="AD8"/>
    </row>
    <row r="9" spans="1:32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2">
      <c r="A10" s="3" t="s">
        <v>7</v>
      </c>
      <c r="B10" s="6">
        <v>10000</v>
      </c>
      <c r="C10" s="3" t="s">
        <v>8</v>
      </c>
      <c r="D10" s="34">
        <v>8</v>
      </c>
      <c r="E10" s="35">
        <f>1-G11/G10</f>
        <v>0.20889244942920093</v>
      </c>
      <c r="F10" s="10">
        <f>SUMPRODUCT(H$1:AA$1,H10:AA10)/SUM(H10:AA10)</f>
        <v>2.2693771279791708</v>
      </c>
      <c r="G10" s="11">
        <f>SUM(H10:AA10)</f>
        <v>9986</v>
      </c>
      <c r="H10" s="3">
        <v>48</v>
      </c>
      <c r="I10" s="3">
        <v>7599</v>
      </c>
      <c r="J10" s="3">
        <v>1940</v>
      </c>
      <c r="K10" s="3">
        <v>399</v>
      </c>
      <c r="AC10"/>
      <c r="AD10"/>
    </row>
    <row r="11" spans="1:32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2.0278481012658229</v>
      </c>
      <c r="G11" s="11">
        <f>SUM(H11:AA11)</f>
        <v>7900</v>
      </c>
      <c r="H11" s="3">
        <v>48</v>
      </c>
      <c r="I11" s="3">
        <v>7586</v>
      </c>
      <c r="J11" s="3">
        <v>264</v>
      </c>
      <c r="K11" s="3">
        <v>2</v>
      </c>
      <c r="AC11"/>
      <c r="AD11"/>
    </row>
    <row r="12" spans="1:32">
      <c r="A12" s="3"/>
      <c r="B12" s="6"/>
      <c r="C12" s="3"/>
      <c r="D12" s="12"/>
      <c r="H12" s="4"/>
      <c r="AC12"/>
      <c r="AD12"/>
    </row>
    <row r="13" spans="1:32">
      <c r="A13" s="3">
        <v>3</v>
      </c>
      <c r="C13" s="3" t="str">
        <f>CONCATENATE($C$1,"n",A13)</f>
        <v>g3d6n3</v>
      </c>
      <c r="AC13"/>
      <c r="AD13"/>
    </row>
    <row r="14" spans="1:32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2">
      <c r="A15" s="3" t="s">
        <v>7</v>
      </c>
      <c r="B15" s="6">
        <v>10000</v>
      </c>
      <c r="C15" s="3" t="s">
        <v>8</v>
      </c>
      <c r="D15" s="34">
        <v>8</v>
      </c>
      <c r="E15" s="35">
        <f>1-G16/G15</f>
        <v>0.19933754893104483</v>
      </c>
      <c r="F15" s="10">
        <f>SUMPRODUCT(H$1:AA$1,H15:AA15)/SUM(H15:AA15)</f>
        <v>3.2700993676603431</v>
      </c>
      <c r="G15" s="11">
        <f>SUM(H15:AA15)</f>
        <v>9963</v>
      </c>
      <c r="I15" s="3">
        <v>188</v>
      </c>
      <c r="J15" s="3">
        <v>7488</v>
      </c>
      <c r="K15" s="3">
        <v>1783</v>
      </c>
      <c r="L15" s="3">
        <v>416</v>
      </c>
      <c r="M15" s="3">
        <v>88</v>
      </c>
      <c r="AC15"/>
      <c r="AD15"/>
    </row>
    <row r="16" spans="1:32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3.0142910868747648</v>
      </c>
      <c r="G16" s="11">
        <f>SUM(H16:AA16)</f>
        <v>7977</v>
      </c>
      <c r="I16" s="3">
        <v>188</v>
      </c>
      <c r="J16" s="3">
        <v>7487</v>
      </c>
      <c r="K16" s="3">
        <v>302</v>
      </c>
      <c r="L16" s="3">
        <v>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g3d6n4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2</v>
      </c>
      <c r="E20" s="35">
        <f>1-G21/G20</f>
        <v>0.20612224348001207</v>
      </c>
      <c r="F20" s="10">
        <f>SUMPRODUCT(H$1:AA$1,H20:AA20)/SUM(H20:AA20)</f>
        <v>4.270365522102507</v>
      </c>
      <c r="G20" s="11">
        <f>SUM(H20:AA20)</f>
        <v>9931</v>
      </c>
      <c r="J20" s="3">
        <v>429</v>
      </c>
      <c r="K20" s="3">
        <v>7214</v>
      </c>
      <c r="L20" s="3">
        <v>1657</v>
      </c>
      <c r="M20" s="3">
        <v>464</v>
      </c>
      <c r="N20" s="3">
        <v>139</v>
      </c>
      <c r="O20" s="3">
        <v>28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3.9762810755961442</v>
      </c>
      <c r="G21" s="11">
        <f>SUM(H21:AA21)</f>
        <v>7884</v>
      </c>
      <c r="J21" s="3">
        <v>429</v>
      </c>
      <c r="K21" s="3">
        <v>7213</v>
      </c>
      <c r="L21" s="3">
        <v>242</v>
      </c>
      <c r="M21" s="3">
        <v>0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g3d6n5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>
        <f t="shared" si="8"/>
        <v>3</v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6</v>
      </c>
      <c r="E25" s="35">
        <f>1-G26/G25</f>
        <v>0.20607835218093695</v>
      </c>
      <c r="F25" s="10">
        <f>SUMPRODUCT(H$1:AA$1,H25:AA25)/SUM(H25:AA25)</f>
        <v>5.2571688206785137</v>
      </c>
      <c r="G25" s="11">
        <f>SUM(H25:AA25)</f>
        <v>9904</v>
      </c>
      <c r="J25" s="3">
        <v>2</v>
      </c>
      <c r="K25" s="3">
        <v>750</v>
      </c>
      <c r="L25" s="3">
        <v>6881</v>
      </c>
      <c r="M25" s="3">
        <v>1561</v>
      </c>
      <c r="N25" s="3">
        <v>465</v>
      </c>
      <c r="O25" s="3">
        <v>180</v>
      </c>
      <c r="P25" s="3">
        <v>55</v>
      </c>
      <c r="Q25" s="3">
        <v>10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4.9336131247615418</v>
      </c>
      <c r="G26" s="11">
        <f>SUM(H26:AA26)</f>
        <v>7863</v>
      </c>
      <c r="J26" s="3">
        <v>2</v>
      </c>
      <c r="K26" s="3">
        <v>750</v>
      </c>
      <c r="L26" s="3">
        <v>6879</v>
      </c>
      <c r="M26" s="3">
        <v>232</v>
      </c>
      <c r="N26" s="3">
        <v>0</v>
      </c>
      <c r="O26" s="3">
        <v>0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g3d6n6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9</v>
      </c>
      <c r="E30" s="35">
        <f>1-G31/G30</f>
        <v>0.20867098865478118</v>
      </c>
      <c r="F30" s="10">
        <f>SUMPRODUCT(H$1:AA$1,H30:AA30)/SUM(H30:AA30)</f>
        <v>6.2527350081037278</v>
      </c>
      <c r="G30" s="11">
        <f>SUM(H30:AA30)</f>
        <v>9872</v>
      </c>
      <c r="K30" s="3">
        <v>7</v>
      </c>
      <c r="L30" s="3">
        <v>1032</v>
      </c>
      <c r="M30" s="3">
        <v>6544</v>
      </c>
      <c r="N30" s="3">
        <v>1462</v>
      </c>
      <c r="O30" s="3">
        <v>538</v>
      </c>
      <c r="P30" s="3">
        <v>190</v>
      </c>
      <c r="Q30" s="3">
        <v>72</v>
      </c>
      <c r="R30" s="3">
        <v>17</v>
      </c>
      <c r="S30" s="3">
        <v>10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5.8954173067076292</v>
      </c>
      <c r="G31" s="11">
        <f>SUM(H31:AA31)</f>
        <v>7812</v>
      </c>
      <c r="K31" s="3">
        <v>7</v>
      </c>
      <c r="L31" s="3">
        <v>1032</v>
      </c>
      <c r="M31" s="3">
        <v>6544</v>
      </c>
      <c r="N31" s="3">
        <v>229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g3d6n7</v>
      </c>
      <c r="AC33"/>
      <c r="AD33"/>
    </row>
    <row r="34" spans="1:30">
      <c r="A34" s="3" t="s">
        <v>3</v>
      </c>
      <c r="B34" s="9">
        <f>CEILING($A$1*A33/$B$1,1)</f>
        <v>4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10</v>
      </c>
      <c r="E35" s="35">
        <f>1-G36/G35</f>
        <v>0.19738722188201674</v>
      </c>
      <c r="F35" s="10">
        <f>SUMPRODUCT(H$1:AA$1,H35:AA35)/SUM(H35:AA35)</f>
        <v>7.2157583180240863</v>
      </c>
      <c r="G35" s="11">
        <f>SUM(H35:AA35)</f>
        <v>9798</v>
      </c>
      <c r="L35" s="3">
        <v>33</v>
      </c>
      <c r="M35" s="3">
        <v>1377</v>
      </c>
      <c r="N35" s="3">
        <v>6251</v>
      </c>
      <c r="O35" s="3">
        <v>1293</v>
      </c>
      <c r="P35" s="3">
        <v>477</v>
      </c>
      <c r="Q35" s="3">
        <v>228</v>
      </c>
      <c r="R35" s="3">
        <v>85</v>
      </c>
      <c r="S35" s="3">
        <v>40</v>
      </c>
      <c r="T35" s="3">
        <v>12</v>
      </c>
      <c r="U35" s="3">
        <v>2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6.8425737538148521</v>
      </c>
      <c r="G36" s="11">
        <f>SUM(H36:AA36)</f>
        <v>7864</v>
      </c>
      <c r="L36" s="3">
        <v>33</v>
      </c>
      <c r="M36" s="3">
        <v>1377</v>
      </c>
      <c r="N36" s="3">
        <v>6249</v>
      </c>
      <c r="O36" s="3">
        <v>205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g3d6n8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8</v>
      </c>
      <c r="E40" s="35">
        <f>1-G41/G40</f>
        <v>0.19840213049267641</v>
      </c>
      <c r="F40" s="10">
        <f>SUMPRODUCT(H$1:AA$1,H40:AA40)/SUM(H40:AA40)</f>
        <v>8.2027040868585477</v>
      </c>
      <c r="G40" s="11">
        <f>SUM(H40:AA40)</f>
        <v>9763</v>
      </c>
      <c r="M40" s="3">
        <v>77</v>
      </c>
      <c r="N40" s="3">
        <v>1693</v>
      </c>
      <c r="O40" s="3">
        <v>5858</v>
      </c>
      <c r="P40" s="3">
        <v>1210</v>
      </c>
      <c r="Q40" s="3">
        <v>494</v>
      </c>
      <c r="R40" s="3">
        <v>236</v>
      </c>
      <c r="S40" s="3">
        <v>107</v>
      </c>
      <c r="T40" s="3">
        <v>50</v>
      </c>
      <c r="U40" s="3">
        <v>26</v>
      </c>
      <c r="V40" s="3">
        <v>10</v>
      </c>
      <c r="W40" s="3">
        <v>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7.7892921032455913</v>
      </c>
      <c r="G41" s="11">
        <f>SUM(H41:AA41)</f>
        <v>7826</v>
      </c>
      <c r="M41" s="3">
        <v>77</v>
      </c>
      <c r="N41" s="3">
        <v>1693</v>
      </c>
      <c r="O41" s="3">
        <v>5858</v>
      </c>
      <c r="P41" s="3">
        <v>198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g3d6n9</v>
      </c>
      <c r="AC43"/>
      <c r="AD43"/>
    </row>
    <row r="44" spans="1:30">
      <c r="A44" s="3" t="s">
        <v>3</v>
      </c>
      <c r="B44" s="9">
        <f>CEILING($A$1*A43/$B$1,1)</f>
        <v>5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 t="str">
        <f t="shared" si="15"/>
        <v/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>
        <f>IF(Q45&lt;&gt;0,Q$1,"")</f>
        <v>10</v>
      </c>
      <c r="R44" s="3">
        <f t="shared" ref="R44:AA44" si="16">IF(R45&lt;&gt;0,R$1,"")</f>
        <v>11</v>
      </c>
      <c r="S44" s="3">
        <f t="shared" si="16"/>
        <v>12</v>
      </c>
      <c r="T44" s="3">
        <f t="shared" si="16"/>
        <v>13</v>
      </c>
      <c r="U44" s="3">
        <f t="shared" si="16"/>
        <v>14</v>
      </c>
      <c r="V44" s="3">
        <f t="shared" si="16"/>
        <v>15</v>
      </c>
      <c r="W44" s="3">
        <f t="shared" si="16"/>
        <v>16</v>
      </c>
      <c r="X44" s="3">
        <f t="shared" si="16"/>
        <v>17</v>
      </c>
      <c r="Y44" s="3">
        <f t="shared" si="16"/>
        <v>18</v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34">
        <v>4</v>
      </c>
      <c r="E45" s="35">
        <f>1-G46/G45</f>
        <v>0.2015440041173443</v>
      </c>
      <c r="F45" s="10">
        <f>SUMPRODUCT(H$1:AA$1,H45:AA45)/SUM(H45:AA45)</f>
        <v>9.1700463201235198</v>
      </c>
      <c r="G45" s="11">
        <f>SUM(H45:AA45)</f>
        <v>9715</v>
      </c>
      <c r="N45" s="3">
        <v>170</v>
      </c>
      <c r="O45" s="3">
        <v>1976</v>
      </c>
      <c r="P45" s="3">
        <v>5464</v>
      </c>
      <c r="Q45" s="3">
        <v>1160</v>
      </c>
      <c r="R45" s="3">
        <v>482</v>
      </c>
      <c r="S45" s="3">
        <v>225</v>
      </c>
      <c r="T45" s="3">
        <v>122</v>
      </c>
      <c r="U45" s="3">
        <v>57</v>
      </c>
      <c r="V45" s="3">
        <v>31</v>
      </c>
      <c r="W45" s="3">
        <v>19</v>
      </c>
      <c r="X45" s="3">
        <v>4</v>
      </c>
      <c r="Y45" s="3">
        <v>5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34"/>
      <c r="E46" s="35"/>
      <c r="F46" s="10">
        <f>SUMPRODUCT(H$1:AA$1,H46:AA46)/SUM(H46:AA46)</f>
        <v>8.7203815908211944</v>
      </c>
      <c r="G46" s="11">
        <f>SUM(H46:AA46)</f>
        <v>7757</v>
      </c>
      <c r="N46" s="3">
        <v>170</v>
      </c>
      <c r="O46" s="3">
        <v>1976</v>
      </c>
      <c r="P46" s="3">
        <v>5464</v>
      </c>
      <c r="Q46" s="3">
        <v>147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AC46"/>
      <c r="AD46"/>
    </row>
    <row r="48" spans="1:30">
      <c r="A48" s="3">
        <v>10</v>
      </c>
      <c r="C48" s="3" t="str">
        <f>CONCATENATE($C$1,"n",A48)</f>
        <v>g3d6n10</v>
      </c>
      <c r="AC48"/>
      <c r="AD48"/>
    </row>
    <row r="49" spans="1:32">
      <c r="A49" s="3" t="s">
        <v>3</v>
      </c>
      <c r="B49" s="9">
        <f>CEILING($A$1*A48/$B$1,1)</f>
        <v>5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>
        <f t="shared" ref="R49:AA49" si="18">IF(R50&lt;&gt;0,R$1,"")</f>
        <v>11</v>
      </c>
      <c r="S49" s="3">
        <f t="shared" si="18"/>
        <v>12</v>
      </c>
      <c r="T49" s="3">
        <f t="shared" si="18"/>
        <v>13</v>
      </c>
      <c r="U49" s="3">
        <f t="shared" si="18"/>
        <v>14</v>
      </c>
      <c r="V49" s="3">
        <f t="shared" si="18"/>
        <v>15</v>
      </c>
      <c r="W49" s="3">
        <f t="shared" si="18"/>
        <v>16</v>
      </c>
      <c r="X49" s="3">
        <f t="shared" si="18"/>
        <v>17</v>
      </c>
      <c r="Y49" s="3">
        <f t="shared" si="18"/>
        <v>18</v>
      </c>
      <c r="Z49" s="3">
        <f t="shared" si="18"/>
        <v>19</v>
      </c>
      <c r="AA49" s="6" t="str">
        <f t="shared" si="18"/>
        <v/>
      </c>
      <c r="AC49"/>
      <c r="AD49"/>
    </row>
    <row r="50" spans="1:32">
      <c r="A50" s="3" t="s">
        <v>7</v>
      </c>
      <c r="B50" s="6">
        <v>10000</v>
      </c>
      <c r="C50" s="3" t="s">
        <v>8</v>
      </c>
      <c r="D50" s="34">
        <v>10</v>
      </c>
      <c r="E50" s="35">
        <f>1-G51/G50</f>
        <v>0.20062015503875974</v>
      </c>
      <c r="F50" s="10">
        <f>SUMPRODUCT(H$1:AA$1,H50:AA50)/SUM(H50:AA50)</f>
        <v>10.155968992248061</v>
      </c>
      <c r="G50" s="11">
        <f>SUM(H50:AA50)</f>
        <v>9675</v>
      </c>
      <c r="N50" s="3">
        <v>1</v>
      </c>
      <c r="O50" s="3">
        <v>256</v>
      </c>
      <c r="P50" s="3">
        <v>2144</v>
      </c>
      <c r="Q50" s="3">
        <v>5185</v>
      </c>
      <c r="R50" s="3">
        <v>1088</v>
      </c>
      <c r="S50" s="3">
        <v>475</v>
      </c>
      <c r="T50" s="3">
        <v>239</v>
      </c>
      <c r="U50" s="3">
        <v>137</v>
      </c>
      <c r="V50" s="3">
        <v>80</v>
      </c>
      <c r="W50" s="3">
        <v>42</v>
      </c>
      <c r="X50" s="3">
        <v>18</v>
      </c>
      <c r="Y50" s="3">
        <v>3</v>
      </c>
      <c r="Z50" s="3">
        <v>7</v>
      </c>
      <c r="AC50"/>
      <c r="AD50"/>
    </row>
    <row r="51" spans="1:32">
      <c r="A51" s="3" t="s">
        <v>9</v>
      </c>
      <c r="B51" s="11">
        <v>12345</v>
      </c>
      <c r="C51" s="3" t="s">
        <v>10</v>
      </c>
      <c r="D51" s="34"/>
      <c r="E51" s="35"/>
      <c r="F51" s="10">
        <f>SUMPRODUCT(H$1:AA$1,H51:AA51)/SUM(H51:AA51)</f>
        <v>9.6753297129557794</v>
      </c>
      <c r="G51" s="11">
        <f>SUM(H51:AA51)</f>
        <v>7734</v>
      </c>
      <c r="N51" s="3">
        <v>1</v>
      </c>
      <c r="O51" s="3">
        <v>256</v>
      </c>
      <c r="P51" s="3">
        <v>2144</v>
      </c>
      <c r="Q51" s="3">
        <v>5185</v>
      </c>
      <c r="R51" s="3">
        <v>148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C51"/>
      <c r="AD51"/>
    </row>
    <row r="53" spans="1:32">
      <c r="A53" s="3">
        <v>11</v>
      </c>
      <c r="C53" s="3" t="str">
        <f>CONCATENATE($C$1,"n",A53)</f>
        <v>g3d6n11</v>
      </c>
      <c r="AC53"/>
      <c r="AD53"/>
    </row>
    <row r="54" spans="1:32">
      <c r="A54" s="3" t="s">
        <v>3</v>
      </c>
      <c r="B54" s="9">
        <f>CEILING($A$1*A53/$B$1,1)</f>
        <v>6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C54" si="20">IF(R55&lt;&gt;0,R$1,"")</f>
        <v>11</v>
      </c>
      <c r="S54" s="3">
        <f t="shared" si="20"/>
        <v>12</v>
      </c>
      <c r="T54" s="3">
        <f t="shared" si="20"/>
        <v>13</v>
      </c>
      <c r="U54" s="3">
        <f t="shared" si="20"/>
        <v>14</v>
      </c>
      <c r="V54" s="3">
        <f t="shared" si="20"/>
        <v>15</v>
      </c>
      <c r="W54" s="3">
        <f t="shared" si="20"/>
        <v>16</v>
      </c>
      <c r="X54" s="3">
        <f t="shared" si="20"/>
        <v>17</v>
      </c>
      <c r="Y54" s="3">
        <f t="shared" si="20"/>
        <v>18</v>
      </c>
      <c r="Z54" s="3">
        <f t="shared" si="20"/>
        <v>19</v>
      </c>
      <c r="AA54" s="3">
        <f t="shared" si="20"/>
        <v>20</v>
      </c>
      <c r="AB54" s="3" t="str">
        <f t="shared" si="20"/>
        <v/>
      </c>
      <c r="AC54" s="3">
        <f t="shared" si="20"/>
        <v>22</v>
      </c>
      <c r="AD54"/>
    </row>
    <row r="55" spans="1:32">
      <c r="A55" s="3" t="s">
        <v>7</v>
      </c>
      <c r="B55" s="6">
        <v>10000</v>
      </c>
      <c r="C55" s="3" t="s">
        <v>8</v>
      </c>
      <c r="D55" s="34">
        <v>8</v>
      </c>
      <c r="E55" s="35">
        <f>1-G56/G55</f>
        <v>0.20501091589562326</v>
      </c>
      <c r="F55" s="10">
        <f>SUMPRODUCT(H$1:AA$1,H55:AA55)/SUM(H55:AA55)</f>
        <v>11.137644245763592</v>
      </c>
      <c r="G55" s="11">
        <f>SUM(H55:AA55)</f>
        <v>9619</v>
      </c>
      <c r="O55" s="3">
        <v>6</v>
      </c>
      <c r="P55" s="3">
        <v>427</v>
      </c>
      <c r="Q55" s="3">
        <v>2251</v>
      </c>
      <c r="R55" s="3">
        <v>4842</v>
      </c>
      <c r="S55" s="3">
        <v>1016</v>
      </c>
      <c r="T55" s="3">
        <v>487</v>
      </c>
      <c r="U55" s="3">
        <v>253</v>
      </c>
      <c r="V55" s="3">
        <v>160</v>
      </c>
      <c r="W55" s="3">
        <v>87</v>
      </c>
      <c r="X55" s="3">
        <v>38</v>
      </c>
      <c r="Y55" s="3">
        <v>30</v>
      </c>
      <c r="Z55" s="3">
        <v>13</v>
      </c>
      <c r="AA55" s="6">
        <v>9</v>
      </c>
      <c r="AC55" s="19">
        <v>2</v>
      </c>
      <c r="AD55"/>
    </row>
    <row r="56" spans="1:32">
      <c r="A56" s="3" t="s">
        <v>9</v>
      </c>
      <c r="B56" s="11">
        <v>12345</v>
      </c>
      <c r="C56" s="3" t="s">
        <v>10</v>
      </c>
      <c r="D56" s="34"/>
      <c r="E56" s="35"/>
      <c r="F56" s="10">
        <f>SUMPRODUCT(H$1:AA$1,H56:AA56)/SUM(H56:AA56)</f>
        <v>10.607427749444227</v>
      </c>
      <c r="G56" s="11">
        <f>SUM(H56:AA56)</f>
        <v>7647</v>
      </c>
      <c r="O56" s="3">
        <v>6</v>
      </c>
      <c r="P56" s="3">
        <v>427</v>
      </c>
      <c r="Q56" s="3">
        <v>2251</v>
      </c>
      <c r="R56" s="3">
        <v>4842</v>
      </c>
      <c r="S56" s="3">
        <v>121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6">
        <v>0</v>
      </c>
      <c r="AC56" s="19">
        <v>0</v>
      </c>
      <c r="AD56"/>
    </row>
    <row r="58" spans="1:32">
      <c r="A58" s="3">
        <v>12</v>
      </c>
      <c r="C58" s="3" t="str">
        <f>CONCATENATE($C$1,"n",A58)</f>
        <v>g3d6n12</v>
      </c>
      <c r="AC58"/>
      <c r="AD58"/>
    </row>
    <row r="59" spans="1:32">
      <c r="A59" s="3" t="s">
        <v>3</v>
      </c>
      <c r="B59" s="9">
        <f>CEILING($A$1*A58/$B$1,1)</f>
        <v>6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 t="str">
        <f t="shared" si="21"/>
        <v/>
      </c>
      <c r="P59" s="3">
        <f t="shared" si="21"/>
        <v>9</v>
      </c>
      <c r="Q59" s="3">
        <f>IF(Q60&lt;&gt;0,Q$1,"")</f>
        <v>10</v>
      </c>
      <c r="R59" s="3">
        <f t="shared" ref="R59:AD59" si="22">IF(R60&lt;&gt;0,R$1,"")</f>
        <v>11</v>
      </c>
      <c r="S59" s="3">
        <f t="shared" si="22"/>
        <v>12</v>
      </c>
      <c r="T59" s="3">
        <f t="shared" si="22"/>
        <v>13</v>
      </c>
      <c r="U59" s="3">
        <f t="shared" si="22"/>
        <v>14</v>
      </c>
      <c r="V59" s="3">
        <f t="shared" si="22"/>
        <v>15</v>
      </c>
      <c r="W59" s="3">
        <f t="shared" si="22"/>
        <v>16</v>
      </c>
      <c r="X59" s="3">
        <f t="shared" si="22"/>
        <v>17</v>
      </c>
      <c r="Y59" s="3">
        <f t="shared" si="22"/>
        <v>18</v>
      </c>
      <c r="Z59" s="3">
        <f t="shared" si="22"/>
        <v>19</v>
      </c>
      <c r="AA59" s="3">
        <f t="shared" si="22"/>
        <v>20</v>
      </c>
      <c r="AB59" s="3">
        <f t="shared" si="22"/>
        <v>21</v>
      </c>
      <c r="AC59" s="3">
        <f t="shared" si="22"/>
        <v>22</v>
      </c>
      <c r="AD59" s="3">
        <f t="shared" si="22"/>
        <v>23</v>
      </c>
    </row>
    <row r="60" spans="1:32">
      <c r="A60" s="3" t="s">
        <v>7</v>
      </c>
      <c r="B60" s="6">
        <v>10000</v>
      </c>
      <c r="C60" s="3" t="s">
        <v>8</v>
      </c>
      <c r="D60" s="34">
        <v>8</v>
      </c>
      <c r="E60" s="35">
        <f>1-G61/G60</f>
        <v>0.19957939011566772</v>
      </c>
      <c r="F60" s="10">
        <f>SUMPRODUCT(H$1:AA$1,H60:AA60)/SUM(H60:AA60)</f>
        <v>12.084016824395373</v>
      </c>
      <c r="G60" s="11">
        <f>SUM(H60:AA60)</f>
        <v>9510</v>
      </c>
      <c r="P60" s="3">
        <v>24</v>
      </c>
      <c r="Q60" s="3">
        <v>595</v>
      </c>
      <c r="R60" s="3">
        <v>2210</v>
      </c>
      <c r="S60" s="3">
        <v>4689</v>
      </c>
      <c r="T60" s="3">
        <v>932</v>
      </c>
      <c r="U60" s="3">
        <v>502</v>
      </c>
      <c r="V60" s="3">
        <v>246</v>
      </c>
      <c r="W60" s="3">
        <v>131</v>
      </c>
      <c r="X60" s="3">
        <v>80</v>
      </c>
      <c r="Y60" s="3">
        <v>52</v>
      </c>
      <c r="Z60" s="3">
        <v>31</v>
      </c>
      <c r="AA60" s="6">
        <v>18</v>
      </c>
      <c r="AB60" s="3">
        <v>12</v>
      </c>
      <c r="AC60" s="19">
        <v>4</v>
      </c>
      <c r="AD60" s="19">
        <v>2</v>
      </c>
    </row>
    <row r="61" spans="1:32">
      <c r="A61" s="3" t="s">
        <v>9</v>
      </c>
      <c r="B61" s="11">
        <v>12345</v>
      </c>
      <c r="C61" s="3" t="s">
        <v>10</v>
      </c>
      <c r="D61" s="34"/>
      <c r="E61" s="35"/>
      <c r="F61" s="10">
        <f>SUMPRODUCT(H$1:AA$1,H61:AA61)/SUM(H61:AA61)</f>
        <v>11.556489753021545</v>
      </c>
      <c r="G61" s="11">
        <f>SUM(H61:AA61)</f>
        <v>7612</v>
      </c>
      <c r="P61" s="3">
        <v>24</v>
      </c>
      <c r="Q61" s="3">
        <v>595</v>
      </c>
      <c r="R61" s="3">
        <v>2210</v>
      </c>
      <c r="S61" s="3">
        <v>4687</v>
      </c>
      <c r="T61" s="3">
        <v>96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6">
        <v>0</v>
      </c>
      <c r="AB61" s="3">
        <v>0</v>
      </c>
      <c r="AC61">
        <v>0</v>
      </c>
      <c r="AD61">
        <v>0</v>
      </c>
    </row>
    <row r="63" spans="1:32">
      <c r="A63" s="3">
        <v>13</v>
      </c>
      <c r="C63" s="3" t="str">
        <f>CONCATENATE($C$1,"n",A63)</f>
        <v>g3d6n13</v>
      </c>
      <c r="AC63"/>
      <c r="AD63"/>
    </row>
    <row r="64" spans="1:32">
      <c r="A64" s="3" t="s">
        <v>3</v>
      </c>
      <c r="B64" s="9">
        <f>CEILING($A$1*A63/$B$1,1)</f>
        <v>7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 t="str">
        <f t="shared" si="23"/>
        <v/>
      </c>
      <c r="Q64" s="3">
        <f>IF(Q65&lt;&gt;0,Q$1,"")</f>
        <v>10</v>
      </c>
      <c r="R64" s="3">
        <f t="shared" ref="R64:AF64" si="24">IF(R65&lt;&gt;0,R$1,"")</f>
        <v>11</v>
      </c>
      <c r="S64" s="3">
        <f t="shared" si="24"/>
        <v>12</v>
      </c>
      <c r="T64" s="3">
        <f t="shared" si="24"/>
        <v>13</v>
      </c>
      <c r="U64" s="3">
        <f t="shared" si="24"/>
        <v>14</v>
      </c>
      <c r="V64" s="3">
        <f t="shared" si="24"/>
        <v>15</v>
      </c>
      <c r="W64" s="3">
        <f t="shared" si="24"/>
        <v>16</v>
      </c>
      <c r="X64" s="3">
        <f t="shared" si="24"/>
        <v>17</v>
      </c>
      <c r="Y64" s="3">
        <f t="shared" si="24"/>
        <v>18</v>
      </c>
      <c r="Z64" s="3">
        <f t="shared" si="24"/>
        <v>19</v>
      </c>
      <c r="AA64" s="3">
        <f t="shared" si="24"/>
        <v>20</v>
      </c>
      <c r="AB64" s="3">
        <f t="shared" si="24"/>
        <v>21</v>
      </c>
      <c r="AC64" s="3">
        <f t="shared" si="24"/>
        <v>22</v>
      </c>
      <c r="AD64" s="3">
        <f t="shared" si="24"/>
        <v>23</v>
      </c>
      <c r="AE64" s="3">
        <f t="shared" si="24"/>
        <v>24</v>
      </c>
      <c r="AF64" s="3">
        <f t="shared" si="24"/>
        <v>25</v>
      </c>
    </row>
    <row r="65" spans="1:32">
      <c r="A65" s="3" t="s">
        <v>7</v>
      </c>
      <c r="B65" s="6">
        <v>10000</v>
      </c>
      <c r="C65" s="3" t="s">
        <v>8</v>
      </c>
      <c r="D65" s="34">
        <v>7</v>
      </c>
      <c r="E65" s="35">
        <f>1-G66/G65</f>
        <v>0.19536458884538044</v>
      </c>
      <c r="F65" s="10">
        <f>SUMPRODUCT(H$1:AA$1,H65:AA65)/SUM(H65:AA65)</f>
        <v>13.026034501005398</v>
      </c>
      <c r="G65" s="11">
        <f>SUM(H65:AA65)</f>
        <v>9449</v>
      </c>
      <c r="Q65" s="3">
        <v>53</v>
      </c>
      <c r="R65" s="3">
        <v>780</v>
      </c>
      <c r="S65" s="3">
        <v>2225</v>
      </c>
      <c r="T65" s="3">
        <v>4439</v>
      </c>
      <c r="U65" s="3">
        <v>907</v>
      </c>
      <c r="V65" s="3">
        <v>463</v>
      </c>
      <c r="W65" s="3">
        <v>258</v>
      </c>
      <c r="X65" s="3">
        <v>155</v>
      </c>
      <c r="Y65" s="3">
        <v>87</v>
      </c>
      <c r="Z65" s="3">
        <v>46</v>
      </c>
      <c r="AA65" s="6">
        <v>36</v>
      </c>
      <c r="AB65" s="3">
        <v>21</v>
      </c>
      <c r="AC65" s="19">
        <v>14</v>
      </c>
      <c r="AD65" s="19">
        <v>5</v>
      </c>
      <c r="AE65" s="3">
        <v>2</v>
      </c>
      <c r="AF65" s="3">
        <v>1</v>
      </c>
    </row>
    <row r="66" spans="1:32">
      <c r="A66" s="3" t="s">
        <v>9</v>
      </c>
      <c r="B66" s="11">
        <v>12345</v>
      </c>
      <c r="C66" s="3" t="s">
        <v>10</v>
      </c>
      <c r="D66" s="34"/>
      <c r="E66" s="35"/>
      <c r="F66" s="10">
        <f>SUMPRODUCT(H$1:AA$1,H66:AA66)/SUM(H66:AA66)</f>
        <v>12.495330790477443</v>
      </c>
      <c r="G66" s="11">
        <f>SUM(H66:AA66)</f>
        <v>7603</v>
      </c>
      <c r="Q66" s="3">
        <v>53</v>
      </c>
      <c r="R66" s="3">
        <v>780</v>
      </c>
      <c r="S66" s="3">
        <v>2225</v>
      </c>
      <c r="T66" s="3">
        <v>4438</v>
      </c>
      <c r="U66" s="3">
        <v>107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6">
        <v>0</v>
      </c>
      <c r="AB66" s="3">
        <v>0</v>
      </c>
      <c r="AC66">
        <v>0</v>
      </c>
      <c r="AD66">
        <v>0</v>
      </c>
      <c r="AE66" s="3">
        <v>0</v>
      </c>
      <c r="AF66" s="3">
        <v>0</v>
      </c>
    </row>
  </sheetData>
  <mergeCells count="26">
    <mergeCell ref="D5:D6"/>
    <mergeCell ref="E5:E6"/>
    <mergeCell ref="D10:D11"/>
    <mergeCell ref="E10:E11"/>
    <mergeCell ref="D15:D16"/>
    <mergeCell ref="E15:E16"/>
    <mergeCell ref="D20:D21"/>
    <mergeCell ref="E20:E21"/>
    <mergeCell ref="D25:D26"/>
    <mergeCell ref="E25:E26"/>
    <mergeCell ref="D30:D31"/>
    <mergeCell ref="E30:E31"/>
    <mergeCell ref="D35:D36"/>
    <mergeCell ref="E35:E36"/>
    <mergeCell ref="D40:D41"/>
    <mergeCell ref="E40:E41"/>
    <mergeCell ref="D45:D46"/>
    <mergeCell ref="E45:E46"/>
    <mergeCell ref="D65:D66"/>
    <mergeCell ref="E65:E66"/>
    <mergeCell ref="D50:D51"/>
    <mergeCell ref="E50:E51"/>
    <mergeCell ref="D55:D56"/>
    <mergeCell ref="E55:E56"/>
    <mergeCell ref="D60:D61"/>
    <mergeCell ref="E60:E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48AF-F254-7646-94C8-F13EABDD4D47}">
  <dimension ref="A1:AG66"/>
  <sheetViews>
    <sheetView zoomScale="66" workbookViewId="0">
      <selection activeCell="AD69" sqref="AD69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3</v>
      </c>
      <c r="B1" s="2">
        <v>7</v>
      </c>
      <c r="C1" s="1" t="s">
        <v>17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127358</v>
      </c>
    </row>
    <row r="3" spans="1:30">
      <c r="A3" s="3">
        <v>1</v>
      </c>
      <c r="C3" s="3" t="str">
        <f>CONCATENATE($C$1,"n",A3)</f>
        <v>g3d7n1</v>
      </c>
      <c r="G3" s="7">
        <f>SUM(G6,G11,G16,G21,G26,G31,G36,G41,G46,G51,G56,G61,G66,G71)</f>
        <v>110194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0</v>
      </c>
      <c r="E5" s="35">
        <f>1-G6/G5</f>
        <v>0</v>
      </c>
      <c r="F5" s="10">
        <f>SUMPRODUCT(H$1:AA$1,H5:AA5)/SUM(H5:AA5)</f>
        <v>1.1751175117511752</v>
      </c>
      <c r="G5" s="11">
        <f>SUM(H5:AA5)</f>
        <v>9999</v>
      </c>
      <c r="H5" s="3">
        <v>8248</v>
      </c>
      <c r="I5" s="3">
        <v>1751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1.1751175117511752</v>
      </c>
      <c r="G6" s="11">
        <f>SUM(H6:AA6)</f>
        <v>9999</v>
      </c>
      <c r="H6" s="3">
        <v>8248</v>
      </c>
      <c r="I6" s="3">
        <v>1751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g3d7n2</v>
      </c>
      <c r="AC8"/>
      <c r="AD8"/>
    </row>
    <row r="9" spans="1:30">
      <c r="A9" s="3" t="s">
        <v>3</v>
      </c>
      <c r="B9" s="9">
        <f>CEILING($A$1*A8/$B$1,1)</f>
        <v>1</v>
      </c>
      <c r="C9" s="3"/>
      <c r="D9" s="3" t="s">
        <v>4</v>
      </c>
      <c r="E9" s="3" t="s">
        <v>5</v>
      </c>
      <c r="F9" s="6" t="s">
        <v>6</v>
      </c>
      <c r="G9" s="8"/>
      <c r="H9" s="3">
        <f>IF(H10&lt;&gt;0,H$1,"")</f>
        <v>1</v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0</v>
      </c>
      <c r="E10" s="35">
        <f>1-G11/G10</f>
        <v>0.16451386802843693</v>
      </c>
      <c r="F10" s="10">
        <f>SUMPRODUCT(H$1:AA$1,H10:AA10)/SUM(H10:AA10)</f>
        <v>2.2049664563933113</v>
      </c>
      <c r="G10" s="11">
        <f>SUM(H10:AA10)</f>
        <v>9987</v>
      </c>
      <c r="H10" s="3">
        <v>76</v>
      </c>
      <c r="I10" s="3">
        <v>8047</v>
      </c>
      <c r="J10" s="3">
        <v>1605</v>
      </c>
      <c r="K10" s="3">
        <v>259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2.0188159156279961</v>
      </c>
      <c r="G11" s="11">
        <f>SUM(H11:AA11)</f>
        <v>8344</v>
      </c>
      <c r="H11" s="18">
        <v>76</v>
      </c>
      <c r="I11" s="18">
        <v>8035</v>
      </c>
      <c r="J11" s="3">
        <v>233</v>
      </c>
      <c r="K11" s="3">
        <v>0</v>
      </c>
      <c r="AC11"/>
      <c r="AD11"/>
    </row>
    <row r="12" spans="1:30">
      <c r="A12" s="3"/>
      <c r="B12" s="6"/>
      <c r="C12" s="3"/>
      <c r="D12" s="12"/>
      <c r="H12" s="18"/>
      <c r="I12" s="18"/>
      <c r="AC12"/>
      <c r="AD12"/>
    </row>
    <row r="13" spans="1:30">
      <c r="A13" s="3">
        <v>3</v>
      </c>
      <c r="C13" s="3" t="str">
        <f>CONCATENATE($C$1,"n",A13)</f>
        <v>g3d7n3</v>
      </c>
      <c r="AC13"/>
      <c r="AD13"/>
    </row>
    <row r="14" spans="1:30">
      <c r="A14" s="3" t="s">
        <v>3</v>
      </c>
      <c r="B14" s="9">
        <f>CEILING($A$1*A13/$B$1,1)</f>
        <v>2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>
        <f t="shared" ref="I14:P14" si="4">IF(I15&lt;&gt;0,I$1,"")</f>
        <v>2</v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0</v>
      </c>
      <c r="E15" s="35">
        <f>1-G16/G15</f>
        <v>0.15777331995987964</v>
      </c>
      <c r="F15" s="10">
        <f>SUMPRODUCT(H$1:AA$1,H15:AA15)/SUM(H15:AA15)</f>
        <v>3.1857572718154463</v>
      </c>
      <c r="G15" s="11">
        <f>SUM(H15:AA15)</f>
        <v>9970</v>
      </c>
      <c r="I15" s="3">
        <v>368</v>
      </c>
      <c r="J15" s="3">
        <v>7795</v>
      </c>
      <c r="K15" s="3">
        <v>1452</v>
      </c>
      <c r="L15" s="3">
        <v>297</v>
      </c>
      <c r="M15" s="3">
        <v>58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2.9845182803382162</v>
      </c>
      <c r="G16" s="11">
        <f>SUM(H16:AA16)</f>
        <v>8397</v>
      </c>
      <c r="I16" s="3">
        <v>368</v>
      </c>
      <c r="J16" s="3">
        <v>7791</v>
      </c>
      <c r="K16" s="3">
        <v>238</v>
      </c>
      <c r="L16" s="3">
        <v>0</v>
      </c>
      <c r="M16" s="3">
        <v>0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g3d7n4</v>
      </c>
      <c r="AC18"/>
      <c r="AD18"/>
    </row>
    <row r="19" spans="1:30">
      <c r="A19" s="3" t="s">
        <v>3</v>
      </c>
      <c r="B19" s="9">
        <f>CEILING($A$1*A18/$B$1,1)</f>
        <v>2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>
        <f t="shared" si="6"/>
        <v>3</v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0</v>
      </c>
      <c r="E20" s="35">
        <f>1-G21/G20</f>
        <v>0.14816680096696211</v>
      </c>
      <c r="F20" s="10">
        <f>SUMPRODUCT(H$1:AA$1,H20:AA20)/SUM(H20:AA20)</f>
        <v>4.1418211120064461</v>
      </c>
      <c r="G20" s="11">
        <f>SUM(H20:AA20)</f>
        <v>9928</v>
      </c>
      <c r="J20" s="3">
        <v>790</v>
      </c>
      <c r="K20" s="3">
        <v>7452</v>
      </c>
      <c r="L20" s="3">
        <v>1281</v>
      </c>
      <c r="M20" s="3">
        <v>311</v>
      </c>
      <c r="N20" s="3">
        <v>81</v>
      </c>
      <c r="O20" s="3">
        <v>13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3.9321272318789169</v>
      </c>
      <c r="G21" s="11">
        <f>SUM(H21:AA21)</f>
        <v>8457</v>
      </c>
      <c r="J21" s="3">
        <v>790</v>
      </c>
      <c r="K21" s="3">
        <v>7451</v>
      </c>
      <c r="L21" s="3">
        <v>216</v>
      </c>
      <c r="M21" s="3">
        <v>0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g3d7n5</v>
      </c>
      <c r="AC23"/>
      <c r="AD23"/>
    </row>
    <row r="24" spans="1:30">
      <c r="A24" s="3" t="s">
        <v>3</v>
      </c>
      <c r="B24" s="9">
        <f>CEILING($A$1*A23/$B$1,1)</f>
        <v>3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>
        <f t="shared" si="8"/>
        <v>4</v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0</v>
      </c>
      <c r="E25" s="35">
        <f>1-G26/G25</f>
        <v>0.12016718913270641</v>
      </c>
      <c r="F25" s="10">
        <f>SUMPRODUCT(H$1:AA$1,H25:AA25)/SUM(H25:AA25)</f>
        <v>6.0313479623824451</v>
      </c>
      <c r="G25" s="11">
        <f>SUM(H25:AA25)</f>
        <v>9570</v>
      </c>
      <c r="K25" s="3">
        <v>9</v>
      </c>
      <c r="L25" s="3">
        <v>1182</v>
      </c>
      <c r="M25" s="3">
        <v>7038</v>
      </c>
      <c r="N25" s="3">
        <v>1218</v>
      </c>
      <c r="O25" s="3">
        <v>92</v>
      </c>
      <c r="P25" s="3">
        <v>26</v>
      </c>
      <c r="Q25" s="3">
        <v>5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5.8801662707838478</v>
      </c>
      <c r="G26" s="11">
        <f>SUM(H26:AA26)</f>
        <v>8420</v>
      </c>
      <c r="K26" s="3">
        <v>9</v>
      </c>
      <c r="L26" s="3">
        <v>1182</v>
      </c>
      <c r="M26" s="3">
        <v>7038</v>
      </c>
      <c r="N26" s="3">
        <v>191</v>
      </c>
      <c r="O26" s="3">
        <v>0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AC27"/>
      <c r="AD27"/>
    </row>
    <row r="28" spans="1:30">
      <c r="A28" s="3">
        <v>6</v>
      </c>
      <c r="C28" s="3" t="str">
        <f>CONCATENATE($C$1,"n",A28)</f>
        <v>g3d7n6</v>
      </c>
      <c r="AC28"/>
      <c r="AD28"/>
    </row>
    <row r="29" spans="1:30">
      <c r="A29" s="3" t="s">
        <v>3</v>
      </c>
      <c r="B29" s="9">
        <f>CEILING($A$1*A28/$B$1,1)</f>
        <v>3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>
        <f t="shared" si="10"/>
        <v>4</v>
      </c>
      <c r="L29" s="3">
        <f t="shared" si="10"/>
        <v>5</v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0</v>
      </c>
      <c r="E30" s="35">
        <f>1-G31/G30</f>
        <v>0.15000507459656953</v>
      </c>
      <c r="F30" s="10">
        <f>SUMPRODUCT(H$1:AA$1,H30:AA30)/SUM(H30:AA30)</f>
        <v>6.0672891505125346</v>
      </c>
      <c r="G30" s="11">
        <f>SUM(H30:AA30)</f>
        <v>9853</v>
      </c>
      <c r="K30" s="3">
        <v>39</v>
      </c>
      <c r="L30" s="3">
        <v>1640</v>
      </c>
      <c r="M30" s="3">
        <v>6536</v>
      </c>
      <c r="N30" s="3">
        <v>1122</v>
      </c>
      <c r="O30" s="3">
        <v>353</v>
      </c>
      <c r="P30" s="3">
        <v>112</v>
      </c>
      <c r="Q30" s="3">
        <v>39</v>
      </c>
      <c r="R30" s="3">
        <v>11</v>
      </c>
      <c r="S30" s="3">
        <v>1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5.8139701492537315</v>
      </c>
      <c r="G31" s="11">
        <f>SUM(H31:AA31)</f>
        <v>8375</v>
      </c>
      <c r="K31" s="3">
        <v>39</v>
      </c>
      <c r="L31" s="3">
        <v>1640</v>
      </c>
      <c r="M31" s="3">
        <v>6536</v>
      </c>
      <c r="N31" s="3">
        <v>160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g3d7n7</v>
      </c>
      <c r="AC33"/>
      <c r="AD33"/>
    </row>
    <row r="34" spans="1:30">
      <c r="A34" s="3" t="s">
        <v>3</v>
      </c>
      <c r="B34" s="9">
        <f>CEILING($A$1*A33/$B$1,1)</f>
        <v>3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>
        <f t="shared" si="12"/>
        <v>5</v>
      </c>
      <c r="M34" s="3">
        <f t="shared" si="12"/>
        <v>6</v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>
        <f t="shared" si="12"/>
        <v>11</v>
      </c>
      <c r="S34" s="3">
        <f t="shared" si="12"/>
        <v>12</v>
      </c>
      <c r="T34" s="3">
        <f t="shared" si="12"/>
        <v>13</v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0</v>
      </c>
      <c r="E35" s="35">
        <f>1-G36/G35</f>
        <v>0.14346634176058481</v>
      </c>
      <c r="F35" s="10">
        <f>SUMPRODUCT(H$1:AA$1,H35:AA35)/SUM(H35:AA35)</f>
        <v>7.0139100416285913</v>
      </c>
      <c r="G35" s="11">
        <f>SUM(H35:AA35)</f>
        <v>9849</v>
      </c>
      <c r="L35" s="3">
        <v>84</v>
      </c>
      <c r="M35" s="3">
        <v>2107</v>
      </c>
      <c r="N35" s="3">
        <v>6117</v>
      </c>
      <c r="O35" s="3">
        <v>986</v>
      </c>
      <c r="P35" s="3">
        <v>334</v>
      </c>
      <c r="Q35" s="3">
        <v>154</v>
      </c>
      <c r="R35" s="3">
        <v>45</v>
      </c>
      <c r="S35" s="3">
        <v>17</v>
      </c>
      <c r="T35" s="3">
        <v>4</v>
      </c>
      <c r="U35" s="3">
        <v>1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6.7454954954954953</v>
      </c>
      <c r="G36" s="11">
        <f>SUM(H36:AA36)</f>
        <v>8436</v>
      </c>
      <c r="L36" s="3">
        <v>84</v>
      </c>
      <c r="M36" s="3">
        <v>2107</v>
      </c>
      <c r="N36" s="3">
        <v>6117</v>
      </c>
      <c r="O36" s="3">
        <v>128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g3d7n8</v>
      </c>
      <c r="AC38"/>
      <c r="AD38"/>
    </row>
    <row r="39" spans="1:30">
      <c r="A39" s="3" t="s">
        <v>3</v>
      </c>
      <c r="B39" s="9">
        <f>CEILING($A$1*A38/$B$1,1)</f>
        <v>4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>
        <f t="shared" si="13"/>
        <v>5</v>
      </c>
      <c r="M39" s="3">
        <f t="shared" si="13"/>
        <v>6</v>
      </c>
      <c r="N39" s="3">
        <f t="shared" si="13"/>
        <v>7</v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>
        <f t="shared" si="14"/>
        <v>13</v>
      </c>
      <c r="U39" s="3">
        <f t="shared" si="14"/>
        <v>14</v>
      </c>
      <c r="V39" s="3">
        <f t="shared" si="14"/>
        <v>15</v>
      </c>
      <c r="W39" s="3" t="str">
        <f t="shared" si="14"/>
        <v/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0</v>
      </c>
      <c r="E40" s="35">
        <f>1-G41/G40</f>
        <v>0.14343928280358598</v>
      </c>
      <c r="F40" s="10">
        <f>SUMPRODUCT(H$1:AA$1,H40:AA40)/SUM(H40:AA40)</f>
        <v>7.9683170334148326</v>
      </c>
      <c r="G40" s="11">
        <f>SUM(H40:AA40)</f>
        <v>9816</v>
      </c>
      <c r="L40" s="3">
        <v>2</v>
      </c>
      <c r="M40" s="3">
        <v>218</v>
      </c>
      <c r="N40" s="3">
        <v>2320</v>
      </c>
      <c r="O40" s="3">
        <v>5748</v>
      </c>
      <c r="P40" s="3">
        <v>990</v>
      </c>
      <c r="Q40" s="3">
        <v>311</v>
      </c>
      <c r="R40" s="3">
        <v>121</v>
      </c>
      <c r="S40" s="3">
        <v>67</v>
      </c>
      <c r="T40" s="3">
        <v>28</v>
      </c>
      <c r="U40" s="3">
        <v>9</v>
      </c>
      <c r="V40" s="3">
        <v>2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7.685894386298763</v>
      </c>
      <c r="G41" s="11">
        <f>SUM(H41:AA41)</f>
        <v>8408</v>
      </c>
      <c r="L41" s="3">
        <v>2</v>
      </c>
      <c r="M41" s="3">
        <v>218</v>
      </c>
      <c r="N41" s="3">
        <v>2320</v>
      </c>
      <c r="O41" s="3">
        <v>5747</v>
      </c>
      <c r="P41" s="3">
        <v>121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AC41"/>
      <c r="AD41"/>
    </row>
    <row r="42" spans="1:30">
      <c r="E42"/>
      <c r="F42" s="8"/>
      <c r="G42" s="8"/>
      <c r="AC42"/>
      <c r="AD42"/>
    </row>
    <row r="43" spans="1:30">
      <c r="A43" s="3">
        <v>9</v>
      </c>
      <c r="C43" s="3" t="str">
        <f>CONCATENATE($C$1,"n",A43)</f>
        <v>g3d7n9</v>
      </c>
      <c r="AC43"/>
      <c r="AD43"/>
    </row>
    <row r="44" spans="1:30">
      <c r="A44" s="3" t="s">
        <v>3</v>
      </c>
      <c r="B44" s="9">
        <f>CEILING($A$1*A43/$B$1,1)</f>
        <v>4</v>
      </c>
      <c r="C44" s="3"/>
      <c r="D44" s="3" t="s">
        <v>4</v>
      </c>
      <c r="E44" s="3" t="s">
        <v>5</v>
      </c>
      <c r="F44" s="6" t="s">
        <v>6</v>
      </c>
      <c r="H44" s="3" t="str">
        <f>IF(H45&lt;&gt;0,H$1,"")</f>
        <v/>
      </c>
      <c r="I44" s="3" t="str">
        <f t="shared" ref="I44:P44" si="15">IF(I45&lt;&gt;0,I$1,"")</f>
        <v/>
      </c>
      <c r="J44" s="3" t="str">
        <f t="shared" si="15"/>
        <v/>
      </c>
      <c r="K44" s="3" t="str">
        <f t="shared" si="15"/>
        <v/>
      </c>
      <c r="L44" s="3" t="str">
        <f t="shared" si="15"/>
        <v/>
      </c>
      <c r="M44" s="3">
        <f t="shared" si="15"/>
        <v>6</v>
      </c>
      <c r="N44" s="3">
        <f t="shared" si="15"/>
        <v>7</v>
      </c>
      <c r="O44" s="3">
        <f t="shared" si="15"/>
        <v>8</v>
      </c>
      <c r="P44" s="3">
        <f t="shared" si="15"/>
        <v>9</v>
      </c>
      <c r="Q44" s="3">
        <f>IF(Q45&lt;&gt;0,Q$1,"")</f>
        <v>10</v>
      </c>
      <c r="R44" s="3">
        <f t="shared" ref="R44:AA44" si="16">IF(R45&lt;&gt;0,R$1,"")</f>
        <v>11</v>
      </c>
      <c r="S44" s="3">
        <f t="shared" si="16"/>
        <v>12</v>
      </c>
      <c r="T44" s="3">
        <f t="shared" si="16"/>
        <v>13</v>
      </c>
      <c r="U44" s="3">
        <f t="shared" si="16"/>
        <v>14</v>
      </c>
      <c r="V44" s="3">
        <f t="shared" si="16"/>
        <v>15</v>
      </c>
      <c r="W44" s="3">
        <f t="shared" si="16"/>
        <v>16</v>
      </c>
      <c r="X44" s="3">
        <f t="shared" si="16"/>
        <v>17</v>
      </c>
      <c r="Y44" s="3">
        <f t="shared" si="16"/>
        <v>18</v>
      </c>
      <c r="Z44" s="3" t="str">
        <f t="shared" si="16"/>
        <v/>
      </c>
      <c r="AA44" s="6" t="str">
        <f t="shared" si="16"/>
        <v/>
      </c>
      <c r="AC44"/>
      <c r="AD44"/>
    </row>
    <row r="45" spans="1:30">
      <c r="A45" s="3" t="s">
        <v>7</v>
      </c>
      <c r="B45" s="6">
        <v>10000</v>
      </c>
      <c r="C45" s="3" t="s">
        <v>8</v>
      </c>
      <c r="D45" s="34">
        <v>1</v>
      </c>
      <c r="E45" s="35">
        <f>1-G46/G45</f>
        <v>0.15064004096262162</v>
      </c>
      <c r="F45" s="10">
        <f>SUMPRODUCT(H$1:AA$1,H45:AA45)/SUM(H45:AA45)</f>
        <v>8.9438812083973378</v>
      </c>
      <c r="G45" s="11">
        <f>SUM(H45:AA45)</f>
        <v>9765</v>
      </c>
      <c r="M45" s="3">
        <v>3</v>
      </c>
      <c r="N45" s="3">
        <v>362</v>
      </c>
      <c r="O45" s="3">
        <v>2523</v>
      </c>
      <c r="P45" s="3">
        <v>5311</v>
      </c>
      <c r="Q45" s="3">
        <v>925</v>
      </c>
      <c r="R45" s="3">
        <v>356</v>
      </c>
      <c r="S45" s="3">
        <v>159</v>
      </c>
      <c r="T45" s="3">
        <v>68</v>
      </c>
      <c r="U45" s="3">
        <v>36</v>
      </c>
      <c r="V45" s="3">
        <v>15</v>
      </c>
      <c r="W45" s="3">
        <v>5</v>
      </c>
      <c r="X45" s="3">
        <v>1</v>
      </c>
      <c r="Y45" s="3">
        <v>1</v>
      </c>
      <c r="AC45"/>
      <c r="AD45"/>
    </row>
    <row r="46" spans="1:30">
      <c r="A46" s="3" t="s">
        <v>9</v>
      </c>
      <c r="B46" s="11">
        <v>12345</v>
      </c>
      <c r="C46" s="3" t="s">
        <v>10</v>
      </c>
      <c r="D46" s="34"/>
      <c r="E46" s="35"/>
      <c r="F46" s="10">
        <f>SUMPRODUCT(H$1:AA$1,H46:AA46)/SUM(H46:AA46)</f>
        <v>8.6190016879672058</v>
      </c>
      <c r="G46" s="11">
        <f>SUM(H46:AA46)</f>
        <v>8294</v>
      </c>
      <c r="M46" s="3">
        <v>3</v>
      </c>
      <c r="N46" s="3">
        <v>362</v>
      </c>
      <c r="O46" s="3">
        <v>2523</v>
      </c>
      <c r="P46" s="3">
        <v>5310</v>
      </c>
      <c r="Q46" s="3">
        <v>96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AC46"/>
      <c r="AD46"/>
    </row>
    <row r="48" spans="1:30">
      <c r="A48" s="3">
        <v>10</v>
      </c>
      <c r="C48" s="3" t="str">
        <f>CONCATENATE($C$1,"n",A48)</f>
        <v>g3d7n10</v>
      </c>
      <c r="AC48"/>
      <c r="AD48"/>
    </row>
    <row r="49" spans="1:30">
      <c r="A49" s="3" t="s">
        <v>3</v>
      </c>
      <c r="B49" s="9">
        <f>CEILING($A$1*A48/$B$1,1)</f>
        <v>5</v>
      </c>
      <c r="C49" s="3"/>
      <c r="D49" s="3" t="s">
        <v>4</v>
      </c>
      <c r="E49" s="3" t="s">
        <v>5</v>
      </c>
      <c r="F49" s="6" t="s">
        <v>6</v>
      </c>
      <c r="H49" s="3" t="str">
        <f>IF(H50&lt;&gt;0,H$1,"")</f>
        <v/>
      </c>
      <c r="I49" s="3" t="str">
        <f t="shared" ref="I49:P49" si="17">IF(I50&lt;&gt;0,I$1,"")</f>
        <v/>
      </c>
      <c r="J49" s="3" t="str">
        <f t="shared" si="17"/>
        <v/>
      </c>
      <c r="K49" s="3" t="str">
        <f t="shared" si="17"/>
        <v/>
      </c>
      <c r="L49" s="3" t="str">
        <f t="shared" si="17"/>
        <v/>
      </c>
      <c r="M49" s="3" t="str">
        <f t="shared" si="17"/>
        <v/>
      </c>
      <c r="N49" s="3">
        <f t="shared" si="17"/>
        <v>7</v>
      </c>
      <c r="O49" s="3">
        <f t="shared" si="17"/>
        <v>8</v>
      </c>
      <c r="P49" s="3">
        <f t="shared" si="17"/>
        <v>9</v>
      </c>
      <c r="Q49" s="3">
        <f>IF(Q50&lt;&gt;0,Q$1,"")</f>
        <v>10</v>
      </c>
      <c r="R49" s="3">
        <f t="shared" ref="R49:AA49" si="18">IF(R50&lt;&gt;0,R$1,"")</f>
        <v>11</v>
      </c>
      <c r="S49" s="3">
        <f t="shared" si="18"/>
        <v>12</v>
      </c>
      <c r="T49" s="3">
        <f t="shared" si="18"/>
        <v>13</v>
      </c>
      <c r="U49" s="3">
        <f t="shared" si="18"/>
        <v>14</v>
      </c>
      <c r="V49" s="3">
        <f t="shared" si="18"/>
        <v>15</v>
      </c>
      <c r="W49" s="3">
        <f t="shared" si="18"/>
        <v>16</v>
      </c>
      <c r="X49" s="3">
        <f t="shared" si="18"/>
        <v>17</v>
      </c>
      <c r="Y49" s="3">
        <f t="shared" si="18"/>
        <v>18</v>
      </c>
      <c r="Z49" s="3">
        <f t="shared" si="18"/>
        <v>19</v>
      </c>
      <c r="AA49" s="6" t="str">
        <f t="shared" si="18"/>
        <v/>
      </c>
      <c r="AC49"/>
      <c r="AD49"/>
    </row>
    <row r="50" spans="1:30">
      <c r="A50" s="3" t="s">
        <v>7</v>
      </c>
      <c r="B50" s="6">
        <v>10000</v>
      </c>
      <c r="C50" s="3" t="s">
        <v>8</v>
      </c>
      <c r="D50" s="34">
        <v>0</v>
      </c>
      <c r="E50" s="35">
        <f>1-G51/G50</f>
        <v>0.14694715238583889</v>
      </c>
      <c r="F50" s="10">
        <f>SUMPRODUCT(H$1:AA$1,H50:AA50)/SUM(H50:AA50)</f>
        <v>9.8839404822986143</v>
      </c>
      <c r="G50" s="11">
        <f>SUM(H50:AA50)</f>
        <v>9745</v>
      </c>
      <c r="N50" s="3">
        <v>19</v>
      </c>
      <c r="O50" s="3">
        <v>645</v>
      </c>
      <c r="P50" s="3">
        <v>2548</v>
      </c>
      <c r="Q50" s="3">
        <v>5011</v>
      </c>
      <c r="R50" s="3">
        <v>873</v>
      </c>
      <c r="S50" s="3">
        <v>331</v>
      </c>
      <c r="T50" s="3">
        <v>172</v>
      </c>
      <c r="U50" s="3">
        <v>80</v>
      </c>
      <c r="V50" s="3">
        <v>35</v>
      </c>
      <c r="W50" s="3">
        <v>13</v>
      </c>
      <c r="X50" s="3">
        <v>7</v>
      </c>
      <c r="Y50" s="3">
        <v>8</v>
      </c>
      <c r="Z50" s="3">
        <v>3</v>
      </c>
      <c r="AC50"/>
      <c r="AD50"/>
    </row>
    <row r="51" spans="1:30">
      <c r="A51" s="3" t="s">
        <v>9</v>
      </c>
      <c r="B51" s="11">
        <v>12345</v>
      </c>
      <c r="C51" s="3" t="s">
        <v>10</v>
      </c>
      <c r="D51" s="34"/>
      <c r="E51" s="35"/>
      <c r="F51" s="10">
        <f>SUMPRODUCT(H$1:AA$1,H51:AA51)/SUM(H51:AA51)</f>
        <v>9.5424034644532654</v>
      </c>
      <c r="G51" s="11">
        <f>SUM(H51:AA51)</f>
        <v>8313</v>
      </c>
      <c r="N51" s="3">
        <v>19</v>
      </c>
      <c r="O51" s="3">
        <v>645</v>
      </c>
      <c r="P51" s="3">
        <v>2548</v>
      </c>
      <c r="Q51" s="3">
        <v>5010</v>
      </c>
      <c r="R51" s="3">
        <v>91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C51"/>
      <c r="AD51"/>
    </row>
    <row r="53" spans="1:30">
      <c r="A53" s="3">
        <v>11</v>
      </c>
      <c r="C53" s="3" t="str">
        <f>CONCATENATE($C$1,"n",A53)</f>
        <v>g3d7n11</v>
      </c>
      <c r="AC53"/>
      <c r="AD53"/>
    </row>
    <row r="54" spans="1:30">
      <c r="A54" s="3" t="s">
        <v>3</v>
      </c>
      <c r="B54" s="9">
        <f>CEILING($A$1*A53/$B$1,1)</f>
        <v>5</v>
      </c>
      <c r="C54" s="3"/>
      <c r="D54" s="3" t="s">
        <v>4</v>
      </c>
      <c r="E54" s="3" t="s">
        <v>5</v>
      </c>
      <c r="F54" s="6" t="s">
        <v>6</v>
      </c>
      <c r="H54" s="3" t="str">
        <f>IF(H55&lt;&gt;0,H$1,"")</f>
        <v/>
      </c>
      <c r="I54" s="3" t="str">
        <f t="shared" ref="I54:P54" si="19">IF(I55&lt;&gt;0,I$1,"")</f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>
        <f t="shared" si="19"/>
        <v>8</v>
      </c>
      <c r="P54" s="3">
        <f t="shared" si="19"/>
        <v>9</v>
      </c>
      <c r="Q54" s="3">
        <f>IF(Q55&lt;&gt;0,Q$1,"")</f>
        <v>10</v>
      </c>
      <c r="R54" s="3">
        <f t="shared" ref="R54:AA54" si="20">IF(R55&lt;&gt;0,R$1,"")</f>
        <v>11</v>
      </c>
      <c r="S54" s="3">
        <f t="shared" si="20"/>
        <v>12</v>
      </c>
      <c r="T54" s="3">
        <f t="shared" si="20"/>
        <v>13</v>
      </c>
      <c r="U54" s="3">
        <f t="shared" si="20"/>
        <v>14</v>
      </c>
      <c r="V54" s="3">
        <f t="shared" si="20"/>
        <v>15</v>
      </c>
      <c r="W54" s="3">
        <f t="shared" si="20"/>
        <v>16</v>
      </c>
      <c r="X54" s="3">
        <f t="shared" si="20"/>
        <v>17</v>
      </c>
      <c r="Y54" s="3">
        <f t="shared" si="20"/>
        <v>18</v>
      </c>
      <c r="Z54" s="3">
        <f t="shared" si="20"/>
        <v>19</v>
      </c>
      <c r="AA54" s="6">
        <f t="shared" si="20"/>
        <v>20</v>
      </c>
      <c r="AC54"/>
      <c r="AD54"/>
    </row>
    <row r="55" spans="1:30">
      <c r="A55" s="3" t="s">
        <v>7</v>
      </c>
      <c r="B55" s="6">
        <v>10000</v>
      </c>
      <c r="C55" s="3" t="s">
        <v>8</v>
      </c>
      <c r="D55" s="34">
        <v>1</v>
      </c>
      <c r="E55" s="35">
        <f>1-G56/G55</f>
        <v>0.1410229861254918</v>
      </c>
      <c r="F55" s="10">
        <f>SUMPRODUCT(H$1:AA$1,H55:AA55)/SUM(H55:AA55)</f>
        <v>10.825119072271692</v>
      </c>
      <c r="G55" s="11">
        <f>SUM(H55:AA55)</f>
        <v>9658</v>
      </c>
      <c r="O55" s="3">
        <v>44</v>
      </c>
      <c r="P55" s="3">
        <v>828</v>
      </c>
      <c r="Q55" s="3">
        <v>2674</v>
      </c>
      <c r="R55" s="3">
        <v>4676</v>
      </c>
      <c r="S55" s="3">
        <v>796</v>
      </c>
      <c r="T55" s="3">
        <v>311</v>
      </c>
      <c r="U55" s="3">
        <v>160</v>
      </c>
      <c r="V55" s="3">
        <v>71</v>
      </c>
      <c r="W55" s="3">
        <v>41</v>
      </c>
      <c r="X55" s="3">
        <v>30</v>
      </c>
      <c r="Y55" s="3">
        <v>14</v>
      </c>
      <c r="Z55" s="3">
        <v>9</v>
      </c>
      <c r="AA55" s="6">
        <v>4</v>
      </c>
      <c r="AB55" s="3">
        <v>2</v>
      </c>
      <c r="AC55"/>
      <c r="AD55"/>
    </row>
    <row r="56" spans="1:30">
      <c r="A56" s="3" t="s">
        <v>9</v>
      </c>
      <c r="B56" s="11">
        <v>12345</v>
      </c>
      <c r="C56" s="3" t="s">
        <v>10</v>
      </c>
      <c r="D56" s="34"/>
      <c r="E56" s="35"/>
      <c r="F56" s="10">
        <f>SUMPRODUCT(H$1:AA$1,H56:AA56)/SUM(H56:AA56)</f>
        <v>10.471070395371264</v>
      </c>
      <c r="G56" s="11">
        <f>SUM(H56:AA56)</f>
        <v>8296</v>
      </c>
      <c r="O56" s="3">
        <v>44</v>
      </c>
      <c r="P56" s="3">
        <v>828</v>
      </c>
      <c r="Q56" s="3">
        <v>2674</v>
      </c>
      <c r="R56" s="3">
        <v>4676</v>
      </c>
      <c r="S56" s="3">
        <v>74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6">
        <v>0</v>
      </c>
      <c r="AB56" s="3">
        <v>0</v>
      </c>
      <c r="AC56"/>
      <c r="AD56"/>
    </row>
    <row r="58" spans="1:30">
      <c r="A58" s="3">
        <v>12</v>
      </c>
      <c r="C58" s="3" t="str">
        <f>CONCATENATE($C$1,"n",A58)</f>
        <v>g3d7n12</v>
      </c>
      <c r="AC58"/>
      <c r="AD58"/>
    </row>
    <row r="59" spans="1:30">
      <c r="A59" s="3" t="s">
        <v>3</v>
      </c>
      <c r="B59" s="9">
        <f>CEILING($A$1*A58/$B$1,1)</f>
        <v>6</v>
      </c>
      <c r="C59" s="3"/>
      <c r="D59" s="3" t="s">
        <v>4</v>
      </c>
      <c r="E59" s="3" t="s">
        <v>5</v>
      </c>
      <c r="F59" s="6" t="s">
        <v>6</v>
      </c>
      <c r="H59" s="3" t="str">
        <f>IF(H60&lt;&gt;0,H$1,"")</f>
        <v/>
      </c>
      <c r="I59" s="3" t="str">
        <f t="shared" ref="I59:P59" si="21">IF(I60&lt;&gt;0,I$1,"")</f>
        <v/>
      </c>
      <c r="J59" s="3" t="str">
        <f t="shared" si="21"/>
        <v/>
      </c>
      <c r="K59" s="3" t="str">
        <f t="shared" si="21"/>
        <v/>
      </c>
      <c r="L59" s="3" t="str">
        <f t="shared" si="21"/>
        <v/>
      </c>
      <c r="M59" s="3" t="str">
        <f t="shared" si="21"/>
        <v/>
      </c>
      <c r="N59" s="3" t="str">
        <f t="shared" si="21"/>
        <v/>
      </c>
      <c r="O59" s="3">
        <f t="shared" si="21"/>
        <v>8</v>
      </c>
      <c r="P59" s="3">
        <f t="shared" si="21"/>
        <v>9</v>
      </c>
      <c r="Q59" s="3">
        <f>IF(Q60&lt;&gt;0,Q$1,"")</f>
        <v>10</v>
      </c>
      <c r="R59" s="3">
        <f t="shared" ref="R59:AA59" si="22">IF(R60&lt;&gt;0,R$1,"")</f>
        <v>11</v>
      </c>
      <c r="S59" s="3">
        <f t="shared" si="22"/>
        <v>12</v>
      </c>
      <c r="T59" s="3">
        <f t="shared" si="22"/>
        <v>13</v>
      </c>
      <c r="U59" s="3">
        <f t="shared" si="22"/>
        <v>14</v>
      </c>
      <c r="V59" s="3">
        <f t="shared" si="22"/>
        <v>15</v>
      </c>
      <c r="W59" s="3">
        <f t="shared" si="22"/>
        <v>16</v>
      </c>
      <c r="X59" s="3">
        <f t="shared" si="22"/>
        <v>17</v>
      </c>
      <c r="Y59" s="3">
        <f t="shared" si="22"/>
        <v>18</v>
      </c>
      <c r="Z59" s="3">
        <f t="shared" si="22"/>
        <v>19</v>
      </c>
      <c r="AA59" s="6">
        <f t="shared" si="22"/>
        <v>20</v>
      </c>
      <c r="AC59"/>
      <c r="AD59"/>
    </row>
    <row r="60" spans="1:30">
      <c r="A60" s="3" t="s">
        <v>7</v>
      </c>
      <c r="B60" s="6">
        <v>10000</v>
      </c>
      <c r="C60" s="3" t="s">
        <v>8</v>
      </c>
      <c r="D60" s="34">
        <v>0</v>
      </c>
      <c r="E60" s="35">
        <f>1-G61/G60</f>
        <v>0.14862061812901883</v>
      </c>
      <c r="F60" s="10">
        <f>SUMPRODUCT(H$1:AA$1,H60:AA60)/SUM(H60:AA60)</f>
        <v>11.807405102675794</v>
      </c>
      <c r="G60" s="11">
        <f>SUM(H60:AA60)</f>
        <v>9642</v>
      </c>
      <c r="O60" s="3">
        <v>2</v>
      </c>
      <c r="P60" s="3">
        <v>91</v>
      </c>
      <c r="Q60" s="3">
        <v>1008</v>
      </c>
      <c r="R60" s="3">
        <v>2555</v>
      </c>
      <c r="S60" s="3">
        <v>4470</v>
      </c>
      <c r="T60" s="3">
        <v>806</v>
      </c>
      <c r="U60" s="3">
        <v>338</v>
      </c>
      <c r="V60" s="3">
        <v>168</v>
      </c>
      <c r="W60" s="3">
        <v>101</v>
      </c>
      <c r="X60" s="3">
        <v>51</v>
      </c>
      <c r="Y60" s="3">
        <v>26</v>
      </c>
      <c r="Z60" s="3">
        <v>14</v>
      </c>
      <c r="AA60" s="6">
        <v>12</v>
      </c>
      <c r="AB60" s="3">
        <v>6</v>
      </c>
      <c r="AC60" s="19">
        <v>2</v>
      </c>
      <c r="AD60" s="19">
        <v>1</v>
      </c>
    </row>
    <row r="61" spans="1:30">
      <c r="A61" s="3" t="s">
        <v>9</v>
      </c>
      <c r="B61" s="11">
        <v>12345</v>
      </c>
      <c r="C61" s="3" t="s">
        <v>10</v>
      </c>
      <c r="D61" s="34"/>
      <c r="E61" s="35"/>
      <c r="F61" s="10">
        <f>SUMPRODUCT(H$1:AA$1,H61:AA61)/SUM(H61:AA61)</f>
        <v>11.419052259714947</v>
      </c>
      <c r="G61" s="11">
        <f>SUM(H61:AA61)</f>
        <v>8209</v>
      </c>
      <c r="O61" s="3">
        <v>2</v>
      </c>
      <c r="P61" s="3">
        <v>91</v>
      </c>
      <c r="Q61" s="3">
        <v>1008</v>
      </c>
      <c r="R61" s="3">
        <v>2555</v>
      </c>
      <c r="S61" s="3">
        <v>4470</v>
      </c>
      <c r="T61" s="3">
        <v>83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6">
        <v>0</v>
      </c>
      <c r="AB61" s="3">
        <v>0</v>
      </c>
      <c r="AC61" s="19">
        <v>0</v>
      </c>
      <c r="AD61" s="19">
        <v>0</v>
      </c>
    </row>
    <row r="63" spans="1:30">
      <c r="A63" s="3">
        <v>13</v>
      </c>
      <c r="C63" s="3" t="str">
        <f>CONCATENATE($C$1,"n",A63)</f>
        <v>g3d7n13</v>
      </c>
      <c r="AC63"/>
      <c r="AD63"/>
    </row>
    <row r="64" spans="1:30">
      <c r="A64" s="3" t="s">
        <v>3</v>
      </c>
      <c r="B64" s="9">
        <f>CEILING($A$1*A63/$B$1,1)</f>
        <v>6</v>
      </c>
      <c r="C64" s="3"/>
      <c r="D64" s="3" t="s">
        <v>4</v>
      </c>
      <c r="E64" s="3" t="s">
        <v>5</v>
      </c>
      <c r="F64" s="6" t="s">
        <v>6</v>
      </c>
      <c r="H64" s="3" t="str">
        <f>IF(H65&lt;&gt;0,H$1,"")</f>
        <v/>
      </c>
      <c r="I64" s="3" t="str">
        <f t="shared" ref="I64:P64" si="23">IF(I65&lt;&gt;0,I$1,"")</f>
        <v/>
      </c>
      <c r="J64" s="3" t="str">
        <f t="shared" si="23"/>
        <v/>
      </c>
      <c r="K64" s="3" t="str">
        <f t="shared" si="23"/>
        <v/>
      </c>
      <c r="L64" s="3" t="str">
        <f t="shared" si="23"/>
        <v/>
      </c>
      <c r="M64" s="3" t="str">
        <f t="shared" si="23"/>
        <v/>
      </c>
      <c r="N64" s="3" t="str">
        <f t="shared" si="23"/>
        <v/>
      </c>
      <c r="O64" s="3" t="str">
        <f t="shared" si="23"/>
        <v/>
      </c>
      <c r="P64" s="3">
        <f t="shared" si="23"/>
        <v>9</v>
      </c>
      <c r="Q64" s="3">
        <f>IF(Q65&lt;&gt;0,Q$1,"")</f>
        <v>10</v>
      </c>
      <c r="R64" s="3">
        <f t="shared" ref="R64:AA64" si="24">IF(R65&lt;&gt;0,R$1,"")</f>
        <v>11</v>
      </c>
      <c r="S64" s="3">
        <f t="shared" si="24"/>
        <v>12</v>
      </c>
      <c r="T64" s="3">
        <f t="shared" si="24"/>
        <v>13</v>
      </c>
      <c r="U64" s="3">
        <f t="shared" si="24"/>
        <v>14</v>
      </c>
      <c r="V64" s="3">
        <f t="shared" si="24"/>
        <v>15</v>
      </c>
      <c r="W64" s="3">
        <f t="shared" si="24"/>
        <v>16</v>
      </c>
      <c r="X64" s="3">
        <f t="shared" si="24"/>
        <v>17</v>
      </c>
      <c r="Y64" s="3">
        <f t="shared" si="24"/>
        <v>18</v>
      </c>
      <c r="Z64" s="3">
        <f t="shared" si="24"/>
        <v>19</v>
      </c>
      <c r="AA64" s="6">
        <f t="shared" si="24"/>
        <v>20</v>
      </c>
      <c r="AC64"/>
      <c r="AD64"/>
    </row>
    <row r="65" spans="1:33">
      <c r="A65" s="3" t="s">
        <v>7</v>
      </c>
      <c r="B65" s="6">
        <v>10000</v>
      </c>
      <c r="C65" s="3" t="s">
        <v>8</v>
      </c>
      <c r="D65" s="34">
        <v>0</v>
      </c>
      <c r="E65" s="35">
        <f>1-G66/G65</f>
        <v>0.13888888888888884</v>
      </c>
      <c r="F65" s="10">
        <f>SUMPRODUCT(H$1:AA$1,H65:AA65)/SUM(H65:AA65)</f>
        <v>12.707184628237259</v>
      </c>
      <c r="G65" s="11">
        <f>SUM(H65:AA65)</f>
        <v>9576</v>
      </c>
      <c r="P65" s="3">
        <v>2</v>
      </c>
      <c r="Q65" s="3">
        <v>183</v>
      </c>
      <c r="R65" s="3">
        <v>1291</v>
      </c>
      <c r="S65" s="3">
        <v>2480</v>
      </c>
      <c r="T65" s="3">
        <v>4222</v>
      </c>
      <c r="U65" s="3">
        <v>711</v>
      </c>
      <c r="V65" s="3">
        <v>327</v>
      </c>
      <c r="W65" s="3">
        <v>170</v>
      </c>
      <c r="X65" s="3">
        <v>83</v>
      </c>
      <c r="Y65" s="3">
        <v>56</v>
      </c>
      <c r="Z65" s="3">
        <v>29</v>
      </c>
      <c r="AA65" s="6">
        <v>22</v>
      </c>
      <c r="AB65" s="3">
        <v>12</v>
      </c>
      <c r="AC65" s="19">
        <v>2</v>
      </c>
      <c r="AD65" s="19">
        <v>2</v>
      </c>
      <c r="AE65" s="3">
        <v>1</v>
      </c>
      <c r="AF65" s="3">
        <v>2</v>
      </c>
      <c r="AG65" s="3">
        <v>1</v>
      </c>
    </row>
    <row r="66" spans="1:33">
      <c r="A66" s="3" t="s">
        <v>9</v>
      </c>
      <c r="B66" s="11">
        <v>12345</v>
      </c>
      <c r="C66" s="3" t="s">
        <v>10</v>
      </c>
      <c r="D66" s="34"/>
      <c r="E66" s="35"/>
      <c r="F66" s="10">
        <f>SUMPRODUCT(H$1:AA$1,H66:AA66)/SUM(H66:AA66)</f>
        <v>12.326825127334466</v>
      </c>
      <c r="G66" s="11">
        <f>SUM(H66:AA66)</f>
        <v>8246</v>
      </c>
      <c r="P66" s="3">
        <v>2</v>
      </c>
      <c r="Q66" s="3">
        <v>183</v>
      </c>
      <c r="R66" s="3">
        <v>1291</v>
      </c>
      <c r="S66" s="3">
        <v>2480</v>
      </c>
      <c r="T66" s="3">
        <v>4222</v>
      </c>
      <c r="U66" s="3">
        <v>68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6">
        <v>0</v>
      </c>
      <c r="AB66" s="3">
        <v>0</v>
      </c>
      <c r="AC66">
        <v>0</v>
      </c>
      <c r="AD66">
        <v>0</v>
      </c>
      <c r="AE66" s="3">
        <v>0</v>
      </c>
      <c r="AF66" s="3">
        <v>0</v>
      </c>
      <c r="AG66" s="3">
        <v>0</v>
      </c>
    </row>
  </sheetData>
  <mergeCells count="26">
    <mergeCell ref="D5:D6"/>
    <mergeCell ref="E5:E6"/>
    <mergeCell ref="D10:D11"/>
    <mergeCell ref="E10:E11"/>
    <mergeCell ref="D15:D16"/>
    <mergeCell ref="E15:E16"/>
    <mergeCell ref="D20:D21"/>
    <mergeCell ref="E20:E21"/>
    <mergeCell ref="D25:D26"/>
    <mergeCell ref="E25:E26"/>
    <mergeCell ref="D30:D31"/>
    <mergeCell ref="E30:E31"/>
    <mergeCell ref="D35:D36"/>
    <mergeCell ref="E35:E36"/>
    <mergeCell ref="D40:D41"/>
    <mergeCell ref="E40:E41"/>
    <mergeCell ref="D45:D46"/>
    <mergeCell ref="E45:E46"/>
    <mergeCell ref="D65:D66"/>
    <mergeCell ref="E65:E66"/>
    <mergeCell ref="D50:D51"/>
    <mergeCell ref="E50:E51"/>
    <mergeCell ref="D55:D56"/>
    <mergeCell ref="E55:E56"/>
    <mergeCell ref="D60:D61"/>
    <mergeCell ref="E60:E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3E6D-6D88-5745-95FE-4D7C3A9D97B0}">
  <dimension ref="A1:AD42"/>
  <sheetViews>
    <sheetView topLeftCell="C1" zoomScale="58" workbookViewId="0">
      <selection activeCell="L27" sqref="L27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4</v>
      </c>
      <c r="B1" s="2">
        <v>4</v>
      </c>
      <c r="C1" s="1" t="s">
        <v>18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70685</v>
      </c>
    </row>
    <row r="3" spans="1:30">
      <c r="A3" s="3">
        <v>1</v>
      </c>
      <c r="C3" s="3" t="str">
        <f>CONCATENATE($C$1,"n",A3)</f>
        <v>g4d4n1</v>
      </c>
      <c r="G3" s="7">
        <f>SUM(G6,G11,G16,G21,G26,G31,G36,G41,G46,G51,G56,G61,G66,G71)</f>
        <v>62634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4194</v>
      </c>
      <c r="E5" s="35">
        <f>1-G6/G5</f>
        <v>0</v>
      </c>
      <c r="F5" s="10">
        <f>SUMPRODUCT(H$1:AA$1,H5:AA5)/SUM(H5:AA5)</f>
        <v>1.7550510102020405</v>
      </c>
      <c r="G5" s="11">
        <f>SUM(H5:AA5)</f>
        <v>9998</v>
      </c>
      <c r="H5" s="3">
        <v>2449</v>
      </c>
      <c r="I5" s="3">
        <v>7549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1.7550510102020405</v>
      </c>
      <c r="G6" s="11">
        <f>SUM(H6:AA6)</f>
        <v>9998</v>
      </c>
      <c r="H6" s="3">
        <v>2449</v>
      </c>
      <c r="I6" s="3">
        <v>7549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g4d4n2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4057</v>
      </c>
      <c r="E10" s="35">
        <f>1-G11/G10</f>
        <v>0.38504016064257029</v>
      </c>
      <c r="F10" s="10">
        <f>SUMPRODUCT(H$1:AA$1,H10:AA10)/SUM(H10:AA10)</f>
        <v>3.2892570281124498</v>
      </c>
      <c r="G10" s="11">
        <f>SUM(H10:AA10)</f>
        <v>9960</v>
      </c>
      <c r="I10" s="3">
        <v>954</v>
      </c>
      <c r="J10" s="3">
        <v>5171</v>
      </c>
      <c r="K10" s="3">
        <v>3835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2.8444081632653062</v>
      </c>
      <c r="G11" s="11">
        <f>SUM(H11:AA11)</f>
        <v>6125</v>
      </c>
      <c r="I11" s="3">
        <v>954</v>
      </c>
      <c r="J11" s="3">
        <v>5170</v>
      </c>
      <c r="K11" s="3">
        <v>1</v>
      </c>
      <c r="AC11"/>
      <c r="AD11"/>
    </row>
    <row r="12" spans="1:30">
      <c r="A12" s="3"/>
      <c r="B12" s="6"/>
      <c r="C12" s="3"/>
      <c r="D12" s="12"/>
      <c r="H12" s="4"/>
      <c r="I12" s="16" t="s">
        <v>36</v>
      </c>
      <c r="AC12"/>
      <c r="AD12"/>
    </row>
    <row r="13" spans="1:30">
      <c r="A13" s="3">
        <v>3</v>
      </c>
      <c r="C13" s="3" t="str">
        <f>CONCATENATE($C$1,"n",A13)</f>
        <v>g4d4n3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 t="shared" ref="I14:P14" si="4">IF(I15&lt;&gt;0,I$1,"")</f>
        <v/>
      </c>
      <c r="J14" s="3">
        <f t="shared" si="4"/>
        <v>3</v>
      </c>
      <c r="K14" s="3">
        <f t="shared" si="4"/>
        <v>4</v>
      </c>
      <c r="L14" s="3">
        <f t="shared" si="4"/>
        <v>5</v>
      </c>
      <c r="M14" s="3">
        <f t="shared" si="4"/>
        <v>6</v>
      </c>
      <c r="N14" s="3" t="str">
        <f t="shared" si="4"/>
        <v/>
      </c>
      <c r="O14" s="3" t="str">
        <f t="shared" si="4"/>
        <v/>
      </c>
      <c r="P14" s="3" t="str">
        <f t="shared" si="4"/>
        <v/>
      </c>
      <c r="Q14" s="3" t="str">
        <f>IF(Q15&lt;&gt;0,Q$1,"")</f>
        <v/>
      </c>
      <c r="R14" s="3" t="str">
        <f t="shared" ref="R14:AA14" si="5">IF(R15&lt;&gt;0,R$1,"")</f>
        <v/>
      </c>
      <c r="S14" s="3" t="str">
        <f t="shared" si="5"/>
        <v/>
      </c>
      <c r="T14" s="3" t="str">
        <f t="shared" si="5"/>
        <v/>
      </c>
      <c r="U14" s="3" t="str">
        <f t="shared" si="5"/>
        <v/>
      </c>
      <c r="V14" s="3" t="str">
        <f t="shared" si="5"/>
        <v/>
      </c>
      <c r="W14" s="3" t="str">
        <f t="shared" si="5"/>
        <v/>
      </c>
      <c r="X14" s="3" t="str">
        <f t="shared" si="5"/>
        <v/>
      </c>
      <c r="Y14" s="3" t="str">
        <f t="shared" si="5"/>
        <v/>
      </c>
      <c r="Z14" s="3" t="str">
        <f t="shared" si="5"/>
        <v/>
      </c>
      <c r="AA14" s="6" t="str">
        <f t="shared" si="5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4214</v>
      </c>
      <c r="E15" s="35">
        <f>1-G16/G15</f>
        <v>0.21924560651521641</v>
      </c>
      <c r="F15" s="10">
        <f>SUMPRODUCT(H$1:AA$1,H15:AA15)/SUM(H15:AA15)</f>
        <v>4.3550150021431637</v>
      </c>
      <c r="G15" s="11">
        <f>SUM(H15:AA15)</f>
        <v>9332</v>
      </c>
      <c r="J15" s="3">
        <v>464</v>
      </c>
      <c r="K15" s="3">
        <v>6769</v>
      </c>
      <c r="L15" s="3">
        <v>421</v>
      </c>
      <c r="M15" s="3">
        <v>1678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3.9435904474334338</v>
      </c>
      <c r="G16" s="11">
        <f>SUM(H16:AA16)</f>
        <v>7286</v>
      </c>
      <c r="J16" s="3">
        <v>464</v>
      </c>
      <c r="K16" s="3">
        <v>6769</v>
      </c>
      <c r="L16" s="3">
        <v>53</v>
      </c>
      <c r="M16" s="3">
        <v>0</v>
      </c>
      <c r="AC16"/>
      <c r="AD16"/>
    </row>
    <row r="17" spans="1:30">
      <c r="A17" s="3"/>
      <c r="B17" s="6"/>
      <c r="C17" s="3"/>
      <c r="L17" s="20" t="s">
        <v>37</v>
      </c>
      <c r="AC17"/>
      <c r="AD17"/>
    </row>
    <row r="18" spans="1:30">
      <c r="A18" s="3">
        <v>4</v>
      </c>
      <c r="C18" s="3" t="str">
        <f>CONCATENATE($C$1,"n",A18)</f>
        <v>g4d4n4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6">IF(I20&lt;&gt;0,I$1,"")</f>
        <v/>
      </c>
      <c r="J19" s="3" t="str">
        <f t="shared" si="6"/>
        <v/>
      </c>
      <c r="K19" s="3">
        <f t="shared" si="6"/>
        <v>4</v>
      </c>
      <c r="L19" s="3">
        <f t="shared" si="6"/>
        <v>5</v>
      </c>
      <c r="M19" s="3">
        <f t="shared" si="6"/>
        <v>6</v>
      </c>
      <c r="N19" s="3">
        <f t="shared" si="6"/>
        <v>7</v>
      </c>
      <c r="O19" s="3">
        <f t="shared" si="6"/>
        <v>8</v>
      </c>
      <c r="P19" s="3" t="str">
        <f t="shared" si="6"/>
        <v/>
      </c>
      <c r="Q19" s="3" t="str">
        <f>IF(Q20&lt;&gt;0,Q$1,"")</f>
        <v/>
      </c>
      <c r="R19" s="3" t="str">
        <f t="shared" ref="R19:AA19" si="7">IF(R20&lt;&gt;0,R$1,"")</f>
        <v/>
      </c>
      <c r="S19" s="3" t="str">
        <f t="shared" si="7"/>
        <v/>
      </c>
      <c r="T19" s="3" t="str">
        <f t="shared" si="7"/>
        <v/>
      </c>
      <c r="U19" s="3" t="str">
        <f t="shared" si="7"/>
        <v/>
      </c>
      <c r="V19" s="3" t="str">
        <f t="shared" si="7"/>
        <v/>
      </c>
      <c r="W19" s="3" t="str">
        <f t="shared" si="7"/>
        <v/>
      </c>
      <c r="X19" s="3" t="str">
        <f t="shared" si="7"/>
        <v/>
      </c>
      <c r="Y19" s="3" t="str">
        <f t="shared" si="7"/>
        <v/>
      </c>
      <c r="Z19" s="3" t="str">
        <f t="shared" si="7"/>
        <v/>
      </c>
      <c r="AA19" s="6" t="str">
        <f t="shared" si="7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3986</v>
      </c>
      <c r="E20" s="35">
        <f>1-G21/G20</f>
        <v>0.10504294208324161</v>
      </c>
      <c r="F20" s="10">
        <f>SUMPRODUCT(H$1:AA$1,H20:AA20)/SUM(H20:AA20)</f>
        <v>5.4918520149746755</v>
      </c>
      <c r="G20" s="11">
        <f>SUM(H20:AA20)</f>
        <v>9082</v>
      </c>
      <c r="K20" s="3">
        <v>265</v>
      </c>
      <c r="L20" s="3">
        <v>5939</v>
      </c>
      <c r="M20" s="3">
        <v>1935</v>
      </c>
      <c r="N20" s="3">
        <v>32</v>
      </c>
      <c r="O20" s="3">
        <v>911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5.2041092519685037</v>
      </c>
      <c r="G21" s="11">
        <f>SUM(H21:AA21)</f>
        <v>8128</v>
      </c>
      <c r="K21" s="3">
        <v>265</v>
      </c>
      <c r="L21" s="3">
        <v>5939</v>
      </c>
      <c r="M21" s="3">
        <v>1924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g4d4n5</v>
      </c>
      <c r="AC23"/>
      <c r="AD23"/>
    </row>
    <row r="24" spans="1:30">
      <c r="A24" s="3" t="s">
        <v>3</v>
      </c>
      <c r="B24" s="9">
        <f>CEILING($A$1*A23/$B$1,1)</f>
        <v>5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8">IF(I25&lt;&gt;0,I$1,"")</f>
        <v/>
      </c>
      <c r="J24" s="3" t="str">
        <f t="shared" si="8"/>
        <v/>
      </c>
      <c r="K24" s="3" t="str">
        <f t="shared" si="8"/>
        <v/>
      </c>
      <c r="L24" s="3">
        <f t="shared" si="8"/>
        <v>5</v>
      </c>
      <c r="M24" s="3">
        <f t="shared" si="8"/>
        <v>6</v>
      </c>
      <c r="N24" s="3">
        <f t="shared" si="8"/>
        <v>7</v>
      </c>
      <c r="O24" s="3">
        <f t="shared" si="8"/>
        <v>8</v>
      </c>
      <c r="P24" s="3">
        <f t="shared" si="8"/>
        <v>9</v>
      </c>
      <c r="Q24" s="3">
        <f>IF(Q25&lt;&gt;0,Q$1,"")</f>
        <v>10</v>
      </c>
      <c r="R24" s="3" t="str">
        <f t="shared" ref="R24:AA24" si="9">IF(R25&lt;&gt;0,R$1,"")</f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6" t="str">
        <f t="shared" si="9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4219</v>
      </c>
      <c r="E25" s="35">
        <f>1-G26/G25</f>
        <v>6.0686625823604179E-2</v>
      </c>
      <c r="F25" s="10">
        <f>SUMPRODUCT(H$1:AA$1,H25:AA25)/SUM(H25:AA25)</f>
        <v>6.6107964397179515</v>
      </c>
      <c r="G25" s="11">
        <f>SUM(H25:AA25)</f>
        <v>8651</v>
      </c>
      <c r="L25" s="3">
        <v>169</v>
      </c>
      <c r="M25" s="3">
        <v>4558</v>
      </c>
      <c r="N25" s="3">
        <v>3388</v>
      </c>
      <c r="O25" s="3">
        <v>37</v>
      </c>
      <c r="P25" s="3">
        <v>5</v>
      </c>
      <c r="Q25" s="3">
        <v>494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6.3988432192960865</v>
      </c>
      <c r="G26" s="11">
        <f>SUM(H26:AA26)</f>
        <v>8126</v>
      </c>
      <c r="L26" s="3">
        <v>169</v>
      </c>
      <c r="M26" s="3">
        <v>4558</v>
      </c>
      <c r="N26" s="3">
        <v>3388</v>
      </c>
      <c r="O26" s="3">
        <v>11</v>
      </c>
      <c r="P26" s="3">
        <v>0</v>
      </c>
      <c r="Q26" s="3">
        <v>0</v>
      </c>
      <c r="AC26"/>
      <c r="AD26"/>
    </row>
    <row r="27" spans="1:30">
      <c r="A27" s="3"/>
      <c r="B27" s="6"/>
      <c r="C27" s="3"/>
      <c r="L27" s="16" t="s">
        <v>39</v>
      </c>
      <c r="O27" s="20" t="s">
        <v>38</v>
      </c>
      <c r="AC27"/>
      <c r="AD27"/>
    </row>
    <row r="28" spans="1:30">
      <c r="A28" s="3">
        <v>6</v>
      </c>
      <c r="C28" s="3" t="str">
        <f>CONCATENATE($C$1,"n",A28)</f>
        <v>g4d4n6</v>
      </c>
      <c r="AC28"/>
      <c r="AD28"/>
    </row>
    <row r="29" spans="1:30">
      <c r="A29" s="3" t="s">
        <v>3</v>
      </c>
      <c r="B29" s="9">
        <f>CEILING($A$1*A28/$B$1,1)</f>
        <v>6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10">IF(I30&lt;&gt;0,I$1,"")</f>
        <v/>
      </c>
      <c r="J29" s="3" t="str">
        <f t="shared" si="10"/>
        <v/>
      </c>
      <c r="K29" s="3" t="str">
        <f t="shared" si="10"/>
        <v/>
      </c>
      <c r="L29" s="3" t="str">
        <f t="shared" si="10"/>
        <v/>
      </c>
      <c r="M29" s="3">
        <f t="shared" si="10"/>
        <v>6</v>
      </c>
      <c r="N29" s="3">
        <f t="shared" si="10"/>
        <v>7</v>
      </c>
      <c r="O29" s="3">
        <f t="shared" si="10"/>
        <v>8</v>
      </c>
      <c r="P29" s="3">
        <f t="shared" si="10"/>
        <v>9</v>
      </c>
      <c r="Q29" s="3">
        <f>IF(Q30&lt;&gt;0,Q$1,"")</f>
        <v>10</v>
      </c>
      <c r="R29" s="3">
        <f t="shared" ref="R29:AA29" si="11">IF(R30&lt;&gt;0,R$1,"")</f>
        <v>11</v>
      </c>
      <c r="S29" s="3">
        <f t="shared" si="11"/>
        <v>12</v>
      </c>
      <c r="T29" s="3" t="str">
        <f t="shared" si="11"/>
        <v/>
      </c>
      <c r="U29" s="3" t="str">
        <f t="shared" si="11"/>
        <v/>
      </c>
      <c r="V29" s="3" t="str">
        <f t="shared" si="11"/>
        <v/>
      </c>
      <c r="W29" s="3" t="str">
        <f t="shared" si="11"/>
        <v/>
      </c>
      <c r="X29" s="3" t="str">
        <f t="shared" si="11"/>
        <v/>
      </c>
      <c r="Y29" s="3" t="str">
        <f t="shared" si="11"/>
        <v/>
      </c>
      <c r="Z29" s="3" t="str">
        <f t="shared" si="11"/>
        <v/>
      </c>
      <c r="AA29" s="6" t="str">
        <f t="shared" si="11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4077</v>
      </c>
      <c r="E30" s="35">
        <f>1-G31/G30</f>
        <v>4.1584887144259119E-2</v>
      </c>
      <c r="F30" s="10">
        <f>SUMPRODUCT(H$1:AA$1,H30:AA30)/SUM(H30:AA30)</f>
        <v>7.7556427870461233</v>
      </c>
      <c r="G30" s="11">
        <f>SUM(H30:AA30)</f>
        <v>8152</v>
      </c>
      <c r="M30" s="3">
        <v>112</v>
      </c>
      <c r="N30" s="3">
        <v>3215</v>
      </c>
      <c r="O30" s="3">
        <v>4382</v>
      </c>
      <c r="P30" s="3">
        <v>107</v>
      </c>
      <c r="Q30" s="3">
        <v>1</v>
      </c>
      <c r="R30" s="3">
        <v>2</v>
      </c>
      <c r="S30" s="3">
        <v>333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7.5731473185716114</v>
      </c>
      <c r="G31" s="11">
        <f>SUM(H31:AA31)</f>
        <v>7813</v>
      </c>
      <c r="M31" s="3">
        <v>112</v>
      </c>
      <c r="N31" s="3">
        <v>3215</v>
      </c>
      <c r="O31" s="3">
        <v>4382</v>
      </c>
      <c r="P31" s="3">
        <v>104</v>
      </c>
      <c r="Q31" s="3">
        <v>0</v>
      </c>
      <c r="R31" s="3">
        <v>0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g4d4n7</v>
      </c>
      <c r="AC33"/>
      <c r="AD33"/>
    </row>
    <row r="34" spans="1:30">
      <c r="A34" s="3" t="s">
        <v>3</v>
      </c>
      <c r="B34" s="9">
        <f>CEILING($A$1*A33/$B$1,1)</f>
        <v>7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2">IF(I35&lt;&gt;0,I$1,"")</f>
        <v/>
      </c>
      <c r="J34" s="3" t="str">
        <f t="shared" si="12"/>
        <v/>
      </c>
      <c r="K34" s="3" t="str">
        <f t="shared" si="12"/>
        <v/>
      </c>
      <c r="L34" s="3" t="str">
        <f t="shared" si="12"/>
        <v/>
      </c>
      <c r="M34" s="3" t="str">
        <f t="shared" si="12"/>
        <v/>
      </c>
      <c r="N34" s="3">
        <f t="shared" si="12"/>
        <v>7</v>
      </c>
      <c r="O34" s="3">
        <f t="shared" si="12"/>
        <v>8</v>
      </c>
      <c r="P34" s="3">
        <f t="shared" si="12"/>
        <v>9</v>
      </c>
      <c r="Q34" s="3">
        <f t="shared" si="12"/>
        <v>10</v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  <c r="U34" s="3">
        <f t="shared" si="12"/>
        <v>14</v>
      </c>
      <c r="V34" s="3" t="str">
        <f t="shared" si="12"/>
        <v/>
      </c>
      <c r="W34" s="3" t="str">
        <f t="shared" si="12"/>
        <v/>
      </c>
      <c r="X34" s="3" t="str">
        <f t="shared" si="12"/>
        <v/>
      </c>
      <c r="Y34" s="3" t="str">
        <f t="shared" si="12"/>
        <v/>
      </c>
      <c r="Z34" s="3" t="str">
        <f t="shared" si="12"/>
        <v/>
      </c>
      <c r="AA34" s="6" t="str">
        <f t="shared" si="12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4101</v>
      </c>
      <c r="E35" s="35">
        <f>1-G36/G35</f>
        <v>2.5194045043898661E-2</v>
      </c>
      <c r="F35" s="10">
        <f>SUMPRODUCT(H$1:AA$1,H35:AA35)/SUM(H35:AA35)</f>
        <v>8.8699580099249271</v>
      </c>
      <c r="G35" s="11">
        <f>SUM(H35:AA35)</f>
        <v>7859</v>
      </c>
      <c r="N35" s="3">
        <v>82</v>
      </c>
      <c r="O35" s="3">
        <v>2279</v>
      </c>
      <c r="P35" s="3">
        <v>4869</v>
      </c>
      <c r="Q35" s="3">
        <v>431</v>
      </c>
      <c r="U35" s="3">
        <v>198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8.7373711003785406</v>
      </c>
      <c r="G36" s="11">
        <f>SUM(H36:AA36)</f>
        <v>7661</v>
      </c>
      <c r="N36" s="3">
        <v>82</v>
      </c>
      <c r="O36" s="3">
        <v>2279</v>
      </c>
      <c r="P36" s="3">
        <v>4869</v>
      </c>
      <c r="Q36" s="3">
        <v>431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g4d4n8</v>
      </c>
      <c r="AC38"/>
      <c r="AD38"/>
    </row>
    <row r="39" spans="1:30">
      <c r="A39" s="3" t="s">
        <v>3</v>
      </c>
      <c r="B39" s="9">
        <f>CEILING($A$1*A38/$B$1,1)</f>
        <v>8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3">IF(I40&lt;&gt;0,I$1,"")</f>
        <v/>
      </c>
      <c r="J39" s="3" t="str">
        <f t="shared" si="13"/>
        <v/>
      </c>
      <c r="K39" s="3" t="str">
        <f t="shared" si="13"/>
        <v/>
      </c>
      <c r="L39" s="3" t="str">
        <f t="shared" si="13"/>
        <v/>
      </c>
      <c r="M39" s="3" t="str">
        <f t="shared" si="13"/>
        <v/>
      </c>
      <c r="N39" s="3" t="str">
        <f t="shared" si="13"/>
        <v/>
      </c>
      <c r="O39" s="3">
        <f t="shared" si="13"/>
        <v>8</v>
      </c>
      <c r="P39" s="3">
        <f t="shared" si="13"/>
        <v>9</v>
      </c>
      <c r="Q39" s="3">
        <f>IF(Q40&lt;&gt;0,Q$1,"")</f>
        <v>10</v>
      </c>
      <c r="R39" s="3">
        <f t="shared" ref="R39:AA39" si="14">IF(R40&lt;&gt;0,R$1,"")</f>
        <v>11</v>
      </c>
      <c r="S39" s="3">
        <f t="shared" si="14"/>
        <v>12</v>
      </c>
      <c r="T39" s="3" t="str">
        <f t="shared" si="14"/>
        <v/>
      </c>
      <c r="U39" s="3" t="str">
        <f t="shared" si="14"/>
        <v/>
      </c>
      <c r="V39" s="3" t="str">
        <f t="shared" si="14"/>
        <v/>
      </c>
      <c r="W39" s="3">
        <f t="shared" si="14"/>
        <v>16</v>
      </c>
      <c r="X39" s="3" t="str">
        <f t="shared" si="14"/>
        <v/>
      </c>
      <c r="Y39" s="3" t="str">
        <f t="shared" si="14"/>
        <v/>
      </c>
      <c r="Z39" s="3" t="str">
        <f t="shared" si="14"/>
        <v/>
      </c>
      <c r="AA39" s="6" t="str">
        <f t="shared" si="14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3976</v>
      </c>
      <c r="E40" s="35">
        <f>1-G41/G40</f>
        <v>2.0128087831655983E-2</v>
      </c>
      <c r="F40" s="10">
        <f>SUMPRODUCT(H$1:AA$1,H40:AA40)/SUM(H40:AA40)</f>
        <v>10.043131616782119</v>
      </c>
      <c r="G40" s="11">
        <f>SUM(H40:AA40)</f>
        <v>7651</v>
      </c>
      <c r="O40" s="3">
        <v>57</v>
      </c>
      <c r="P40" s="3">
        <v>1586</v>
      </c>
      <c r="Q40" s="3">
        <v>4752</v>
      </c>
      <c r="R40" s="3">
        <v>1098</v>
      </c>
      <c r="S40" s="3">
        <v>4</v>
      </c>
      <c r="W40" s="3">
        <v>154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9.9207683073229287</v>
      </c>
      <c r="G41" s="11">
        <f>SUM(H41:AA41)</f>
        <v>7497</v>
      </c>
      <c r="O41" s="3">
        <v>57</v>
      </c>
      <c r="P41" s="3">
        <v>1586</v>
      </c>
      <c r="Q41" s="3">
        <v>4752</v>
      </c>
      <c r="R41" s="3">
        <v>1098</v>
      </c>
      <c r="S41" s="3">
        <v>4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17C0-31C6-BD4F-A20A-44E8A9EDFE54}">
  <dimension ref="A1:AD42"/>
  <sheetViews>
    <sheetView zoomScale="64" zoomScaleNormal="64" workbookViewId="0">
      <selection activeCell="Q29" sqref="Q29"/>
    </sheetView>
  </sheetViews>
  <sheetFormatPr baseColWidth="10" defaultRowHeight="16"/>
  <cols>
    <col min="1" max="1" width="6.1640625" bestFit="1" customWidth="1"/>
    <col min="2" max="2" width="6.1640625" style="8" bestFit="1" customWidth="1"/>
    <col min="4" max="4" width="13.83203125" style="3" bestFit="1" customWidth="1"/>
    <col min="5" max="5" width="11.1640625" style="3" bestFit="1" customWidth="1"/>
    <col min="6" max="6" width="13.33203125" style="6" customWidth="1"/>
    <col min="7" max="7" width="7" style="6" bestFit="1" customWidth="1"/>
    <col min="8" max="26" width="10.83203125" style="3"/>
    <col min="27" max="27" width="10.83203125" style="6"/>
    <col min="28" max="16384" width="10.83203125" style="3"/>
  </cols>
  <sheetData>
    <row r="1" spans="1:30" ht="21">
      <c r="A1" s="1">
        <v>4</v>
      </c>
      <c r="B1" s="2">
        <v>5</v>
      </c>
      <c r="C1" s="1" t="s">
        <v>19</v>
      </c>
      <c r="D1" s="1"/>
      <c r="E1" s="1"/>
      <c r="F1" s="2"/>
      <c r="G1" s="2" t="s">
        <v>1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2">
        <v>18</v>
      </c>
      <c r="Z1" s="1">
        <v>19</v>
      </c>
      <c r="AA1" s="2">
        <v>20</v>
      </c>
    </row>
    <row r="2" spans="1:30">
      <c r="A2" s="4"/>
      <c r="B2" s="5"/>
      <c r="C2" s="4" t="s">
        <v>2</v>
      </c>
      <c r="G2" s="7">
        <f>SUM(G5,G10,G15,G20,G25,G30,G35,G40,G45,G50,G55,G60,G65,G70)</f>
        <v>74995</v>
      </c>
    </row>
    <row r="3" spans="1:30">
      <c r="A3" s="3">
        <v>1</v>
      </c>
      <c r="C3" s="3" t="str">
        <f>CONCATENATE($C$1,"n",A3)</f>
        <v>g4d5n1</v>
      </c>
      <c r="G3" s="7">
        <f>SUM(G6,G11,G16,G21,G26,G31,G36,G41,G46,G51,G56,G61,G66,G71)</f>
        <v>71238</v>
      </c>
    </row>
    <row r="4" spans="1:30">
      <c r="A4" s="3" t="s">
        <v>3</v>
      </c>
      <c r="B4" s="9">
        <f>CEILING($A$1*A3/$B$1,1)</f>
        <v>1</v>
      </c>
      <c r="C4" s="3"/>
      <c r="D4" s="3" t="s">
        <v>4</v>
      </c>
      <c r="E4" s="3" t="s">
        <v>5</v>
      </c>
      <c r="F4" s="6" t="s">
        <v>6</v>
      </c>
      <c r="G4" s="8"/>
      <c r="H4" s="3">
        <f>IF(H5&lt;&gt;0,H$1,"")</f>
        <v>1</v>
      </c>
      <c r="I4" s="3">
        <f t="shared" ref="I4:P4" si="0">IF(I5&lt;&gt;0,I$1,"")</f>
        <v>2</v>
      </c>
      <c r="J4" s="3" t="str">
        <f t="shared" si="0"/>
        <v/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>IF(Q5&lt;&gt;0,Q$1,"")</f>
        <v/>
      </c>
      <c r="R4" s="3" t="str">
        <f t="shared" ref="R4:AA4" si="1">IF(R5&lt;&gt;0,R$1,"")</f>
        <v/>
      </c>
      <c r="S4" s="3" t="str">
        <f t="shared" si="1"/>
        <v/>
      </c>
      <c r="T4" s="3" t="str">
        <f t="shared" si="1"/>
        <v/>
      </c>
      <c r="U4" s="3" t="str">
        <f t="shared" si="1"/>
        <v/>
      </c>
      <c r="V4" s="3" t="str">
        <f t="shared" si="1"/>
        <v/>
      </c>
      <c r="W4" s="3" t="str">
        <f t="shared" si="1"/>
        <v/>
      </c>
      <c r="X4" s="3" t="str">
        <f t="shared" si="1"/>
        <v/>
      </c>
      <c r="Y4" s="3" t="str">
        <f t="shared" si="1"/>
        <v/>
      </c>
      <c r="Z4" s="3" t="str">
        <f t="shared" si="1"/>
        <v/>
      </c>
      <c r="AA4" s="6" t="str">
        <f t="shared" si="1"/>
        <v/>
      </c>
    </row>
    <row r="5" spans="1:30">
      <c r="A5" s="3" t="s">
        <v>7</v>
      </c>
      <c r="B5" s="6">
        <v>10000</v>
      </c>
      <c r="C5" s="3" t="s">
        <v>8</v>
      </c>
      <c r="D5" s="34">
        <v>454</v>
      </c>
      <c r="E5" s="35">
        <f>1-G6/G5</f>
        <v>0</v>
      </c>
      <c r="F5" s="10">
        <f>SUMPRODUCT(H$1:AA$1,H5:AA5)/SUM(H5:AA5)</f>
        <v>1.6298889666900069</v>
      </c>
      <c r="G5" s="11">
        <f>SUM(H5:AA5)</f>
        <v>9997</v>
      </c>
      <c r="H5" s="3">
        <v>3700</v>
      </c>
      <c r="I5" s="3">
        <v>6297</v>
      </c>
      <c r="AC5"/>
      <c r="AD5"/>
    </row>
    <row r="6" spans="1:30">
      <c r="A6" s="3" t="s">
        <v>9</v>
      </c>
      <c r="B6" s="11">
        <v>12345</v>
      </c>
      <c r="C6" s="3" t="s">
        <v>10</v>
      </c>
      <c r="D6" s="34"/>
      <c r="E6" s="35"/>
      <c r="F6" s="10">
        <f>SUMPRODUCT(H$1:AA$1,H6:AA6)/SUM(H6:AA6)</f>
        <v>1.6298889666900069</v>
      </c>
      <c r="G6" s="11">
        <f>SUM(H6:AA6)</f>
        <v>9997</v>
      </c>
      <c r="H6" s="3">
        <v>3700</v>
      </c>
      <c r="I6" s="3">
        <v>6297</v>
      </c>
      <c r="AC6"/>
      <c r="AD6"/>
    </row>
    <row r="7" spans="1:30">
      <c r="A7" s="4"/>
      <c r="B7" s="5"/>
      <c r="C7" s="4"/>
      <c r="D7" s="12"/>
      <c r="AC7"/>
      <c r="AD7"/>
    </row>
    <row r="8" spans="1:30">
      <c r="A8" s="3">
        <v>2</v>
      </c>
      <c r="C8" s="3" t="str">
        <f>CONCATENATE($C$1,"n",A8)</f>
        <v>g4d5n2</v>
      </c>
      <c r="AC8"/>
      <c r="AD8"/>
    </row>
    <row r="9" spans="1:30">
      <c r="A9" s="3" t="s">
        <v>3</v>
      </c>
      <c r="B9" s="9">
        <f>CEILING($A$1*A8/$B$1,1)</f>
        <v>2</v>
      </c>
      <c r="C9" s="3"/>
      <c r="D9" s="3" t="s">
        <v>4</v>
      </c>
      <c r="E9" s="3" t="s">
        <v>5</v>
      </c>
      <c r="F9" s="6" t="s">
        <v>6</v>
      </c>
      <c r="G9" s="8"/>
      <c r="H9" s="3" t="str">
        <f>IF(H10&lt;&gt;0,H$1,"")</f>
        <v/>
      </c>
      <c r="I9" s="3">
        <f t="shared" ref="I9:P9" si="2">IF(I10&lt;&gt;0,I$1,"")</f>
        <v>2</v>
      </c>
      <c r="J9" s="3">
        <f t="shared" si="2"/>
        <v>3</v>
      </c>
      <c r="K9" s="3">
        <f t="shared" si="2"/>
        <v>4</v>
      </c>
      <c r="L9" s="3" t="str">
        <f t="shared" si="2"/>
        <v/>
      </c>
      <c r="M9" s="3" t="str">
        <f t="shared" si="2"/>
        <v/>
      </c>
      <c r="N9" s="3" t="str">
        <f t="shared" si="2"/>
        <v/>
      </c>
      <c r="O9" s="3" t="str">
        <f t="shared" si="2"/>
        <v/>
      </c>
      <c r="P9" s="3" t="str">
        <f t="shared" si="2"/>
        <v/>
      </c>
      <c r="Q9" s="3" t="str">
        <f>IF(Q10&lt;&gt;0,Q$1,"")</f>
        <v/>
      </c>
      <c r="R9" s="3" t="str">
        <f t="shared" ref="R9:AA9" si="3">IF(R10&lt;&gt;0,R$1,"")</f>
        <v/>
      </c>
      <c r="S9" s="3" t="str">
        <f t="shared" si="3"/>
        <v/>
      </c>
      <c r="T9" s="3" t="str">
        <f t="shared" si="3"/>
        <v/>
      </c>
      <c r="U9" s="3" t="str">
        <f t="shared" si="3"/>
        <v/>
      </c>
      <c r="V9" s="3" t="str">
        <f t="shared" si="3"/>
        <v/>
      </c>
      <c r="W9" s="3" t="str">
        <f t="shared" si="3"/>
        <v/>
      </c>
      <c r="X9" s="3" t="str">
        <f t="shared" si="3"/>
        <v/>
      </c>
      <c r="Y9" s="3" t="str">
        <f t="shared" si="3"/>
        <v/>
      </c>
      <c r="Z9" s="3" t="str">
        <f t="shared" si="3"/>
        <v/>
      </c>
      <c r="AA9" s="6" t="str">
        <f t="shared" si="3"/>
        <v/>
      </c>
      <c r="AC9"/>
      <c r="AD9"/>
    </row>
    <row r="10" spans="1:30">
      <c r="A10" s="3" t="s">
        <v>7</v>
      </c>
      <c r="B10" s="6">
        <v>10000</v>
      </c>
      <c r="C10" s="3" t="s">
        <v>8</v>
      </c>
      <c r="D10" s="34">
        <v>474</v>
      </c>
      <c r="E10" s="35">
        <f>1-G11/G10</f>
        <v>0.21291098636728145</v>
      </c>
      <c r="F10" s="10">
        <f>SUMPRODUCT(H$1:AA$1,H10:AA10)/SUM(H10:AA10)</f>
        <v>2.9914795509222132</v>
      </c>
      <c r="G10" s="11">
        <f>SUM(H10:AA10)</f>
        <v>9976</v>
      </c>
      <c r="I10" s="3">
        <v>2206</v>
      </c>
      <c r="J10" s="3">
        <v>5649</v>
      </c>
      <c r="K10" s="3">
        <v>2121</v>
      </c>
      <c r="AC10"/>
      <c r="AD10"/>
    </row>
    <row r="11" spans="1:30">
      <c r="A11" s="3" t="s">
        <v>9</v>
      </c>
      <c r="B11" s="11">
        <v>12345</v>
      </c>
      <c r="C11" s="3" t="s">
        <v>10</v>
      </c>
      <c r="D11" s="34"/>
      <c r="E11" s="35"/>
      <c r="F11" s="10">
        <f>SUMPRODUCT(H$1:AA$1,H11:AA11)/SUM(H11:AA11)</f>
        <v>2.7190524707080996</v>
      </c>
      <c r="G11" s="11">
        <f>SUM(H11:AA11)</f>
        <v>7852</v>
      </c>
      <c r="I11" s="3">
        <v>2206</v>
      </c>
      <c r="J11" s="3">
        <v>5646</v>
      </c>
      <c r="K11" s="3">
        <v>0</v>
      </c>
      <c r="AC11"/>
      <c r="AD11"/>
    </row>
    <row r="12" spans="1:30">
      <c r="A12" s="3"/>
      <c r="B12" s="6"/>
      <c r="C12" s="3"/>
      <c r="D12" s="12"/>
      <c r="H12" s="4"/>
      <c r="AC12"/>
      <c r="AD12"/>
    </row>
    <row r="13" spans="1:30">
      <c r="A13" s="3">
        <v>3</v>
      </c>
      <c r="C13" s="3" t="str">
        <f>CONCATENATE($C$1,"n",A13)</f>
        <v>g4d5n3</v>
      </c>
      <c r="AC13"/>
      <c r="AD13"/>
    </row>
    <row r="14" spans="1:30">
      <c r="A14" s="3" t="s">
        <v>3</v>
      </c>
      <c r="B14" s="9">
        <f>CEILING($A$1*A13/$B$1,1)</f>
        <v>3</v>
      </c>
      <c r="C14" s="3"/>
      <c r="D14" s="3" t="s">
        <v>4</v>
      </c>
      <c r="E14" s="3" t="s">
        <v>5</v>
      </c>
      <c r="F14" s="6" t="s">
        <v>6</v>
      </c>
      <c r="H14" s="3" t="str">
        <f>IF(H15&lt;&gt;0,H$1,"")</f>
        <v/>
      </c>
      <c r="I14" s="3" t="str">
        <f>IF(I15&lt;&gt;0,I$1,"")</f>
        <v/>
      </c>
      <c r="J14" s="3" t="e">
        <f>IF(#REF!&lt;&gt;0,J$1,"")</f>
        <v>#REF!</v>
      </c>
      <c r="K14" s="3" t="e">
        <f>IF(#REF!&lt;&gt;0,K$1,"")</f>
        <v>#REF!</v>
      </c>
      <c r="L14" s="3" t="e">
        <f>IF(#REF!&lt;&gt;0,L$1,"")</f>
        <v>#REF!</v>
      </c>
      <c r="M14" s="3" t="e">
        <f>IF(#REF!&lt;&gt;0,M$1,"")</f>
        <v>#REF!</v>
      </c>
      <c r="N14" s="3" t="str">
        <f>IF(N15&lt;&gt;0,N$1,"")</f>
        <v/>
      </c>
      <c r="O14" s="3" t="str">
        <f>IF(O15&lt;&gt;0,O$1,"")</f>
        <v/>
      </c>
      <c r="P14" s="3" t="str">
        <f>IF(P15&lt;&gt;0,P$1,"")</f>
        <v/>
      </c>
      <c r="Q14" s="3" t="str">
        <f>IF(Q15&lt;&gt;0,Q$1,"")</f>
        <v/>
      </c>
      <c r="R14" s="3" t="str">
        <f t="shared" ref="R14:AA14" si="4">IF(R15&lt;&gt;0,R$1,"")</f>
        <v/>
      </c>
      <c r="S14" s="3" t="str">
        <f t="shared" si="4"/>
        <v/>
      </c>
      <c r="T14" s="3" t="str">
        <f t="shared" si="4"/>
        <v/>
      </c>
      <c r="U14" s="3" t="str">
        <f t="shared" si="4"/>
        <v/>
      </c>
      <c r="V14" s="3" t="str">
        <f t="shared" si="4"/>
        <v/>
      </c>
      <c r="W14" s="3" t="str">
        <f t="shared" si="4"/>
        <v/>
      </c>
      <c r="X14" s="3" t="str">
        <f t="shared" si="4"/>
        <v/>
      </c>
      <c r="Y14" s="3" t="str">
        <f t="shared" si="4"/>
        <v/>
      </c>
      <c r="Z14" s="3" t="str">
        <f t="shared" si="4"/>
        <v/>
      </c>
      <c r="AA14" s="6" t="str">
        <f t="shared" si="4"/>
        <v/>
      </c>
      <c r="AC14"/>
      <c r="AD14"/>
    </row>
    <row r="15" spans="1:30">
      <c r="A15" s="3" t="s">
        <v>7</v>
      </c>
      <c r="B15" s="6">
        <v>10000</v>
      </c>
      <c r="C15" s="3" t="s">
        <v>8</v>
      </c>
      <c r="D15" s="34">
        <v>485</v>
      </c>
      <c r="E15" s="35">
        <f>1-G16/G15</f>
        <v>9.9090624020068963E-2</v>
      </c>
      <c r="F15" s="10">
        <f>SUMPRODUCT(H$1:AA$1,H15:AA15)/SUM(H15:AA15)</f>
        <v>4.0280129612208633</v>
      </c>
      <c r="G15" s="11">
        <f>SUM(H15:AA15)</f>
        <v>9567</v>
      </c>
      <c r="J15" s="3">
        <v>1468</v>
      </c>
      <c r="K15" s="3">
        <v>7091</v>
      </c>
      <c r="L15" s="3">
        <v>280</v>
      </c>
      <c r="M15" s="3">
        <v>728</v>
      </c>
      <c r="AC15"/>
      <c r="AD15"/>
    </row>
    <row r="16" spans="1:30">
      <c r="A16" s="3" t="s">
        <v>9</v>
      </c>
      <c r="B16" s="11">
        <v>12345</v>
      </c>
      <c r="C16" s="3" t="s">
        <v>10</v>
      </c>
      <c r="D16" s="34"/>
      <c r="E16" s="35"/>
      <c r="F16" s="10">
        <f>SUMPRODUCT(H$1:AA$1,H16:AA16)/SUM(H16:AA16)</f>
        <v>3.8367560041768187</v>
      </c>
      <c r="G16" s="11">
        <f>SUM(H16:AA16)</f>
        <v>8619</v>
      </c>
      <c r="J16" s="3">
        <v>1468</v>
      </c>
      <c r="K16" s="3">
        <v>7090</v>
      </c>
      <c r="L16" s="3">
        <v>61</v>
      </c>
      <c r="M16" s="3" t="s">
        <v>27</v>
      </c>
      <c r="AC16"/>
      <c r="AD16"/>
    </row>
    <row r="17" spans="1:30">
      <c r="A17" s="3"/>
      <c r="B17" s="6"/>
      <c r="C17" s="3"/>
      <c r="AC17"/>
      <c r="AD17"/>
    </row>
    <row r="18" spans="1:30">
      <c r="A18" s="3">
        <v>4</v>
      </c>
      <c r="C18" s="3" t="str">
        <f>CONCATENATE($C$1,"n",A18)</f>
        <v>g4d5n4</v>
      </c>
      <c r="AC18"/>
      <c r="AD18"/>
    </row>
    <row r="19" spans="1:30">
      <c r="A19" s="3" t="s">
        <v>3</v>
      </c>
      <c r="B19" s="9">
        <f>CEILING($A$1*A18/$B$1,1)</f>
        <v>4</v>
      </c>
      <c r="C19" s="3"/>
      <c r="D19" s="3" t="s">
        <v>4</v>
      </c>
      <c r="E19" s="3" t="s">
        <v>5</v>
      </c>
      <c r="F19" s="6" t="s">
        <v>6</v>
      </c>
      <c r="H19" s="3" t="str">
        <f>IF(H20&lt;&gt;0,H$1,"")</f>
        <v/>
      </c>
      <c r="I19" s="3" t="str">
        <f t="shared" ref="I19:P19" si="5">IF(I20&lt;&gt;0,I$1,"")</f>
        <v/>
      </c>
      <c r="J19" s="3">
        <f t="shared" si="5"/>
        <v>3</v>
      </c>
      <c r="K19" s="3">
        <f t="shared" si="5"/>
        <v>4</v>
      </c>
      <c r="L19" s="3">
        <f t="shared" si="5"/>
        <v>5</v>
      </c>
      <c r="M19" s="3">
        <f t="shared" si="5"/>
        <v>6</v>
      </c>
      <c r="N19" s="3">
        <f t="shared" si="5"/>
        <v>7</v>
      </c>
      <c r="O19" s="3">
        <f t="shared" si="5"/>
        <v>8</v>
      </c>
      <c r="P19" s="3" t="str">
        <f t="shared" si="5"/>
        <v/>
      </c>
      <c r="Q19" s="3" t="str">
        <f>IF(Q20&lt;&gt;0,Q$1,"")</f>
        <v/>
      </c>
      <c r="R19" s="3" t="str">
        <f t="shared" ref="R19:AA19" si="6">IF(R20&lt;&gt;0,R$1,"")</f>
        <v/>
      </c>
      <c r="S19" s="3" t="str">
        <f t="shared" si="6"/>
        <v/>
      </c>
      <c r="T19" s="3" t="str">
        <f t="shared" si="6"/>
        <v/>
      </c>
      <c r="U19" s="3" t="str">
        <f t="shared" si="6"/>
        <v/>
      </c>
      <c r="V19" s="3" t="str">
        <f t="shared" si="6"/>
        <v/>
      </c>
      <c r="W19" s="3" t="str">
        <f t="shared" si="6"/>
        <v/>
      </c>
      <c r="X19" s="3" t="str">
        <f t="shared" si="6"/>
        <v/>
      </c>
      <c r="Y19" s="3" t="str">
        <f t="shared" si="6"/>
        <v/>
      </c>
      <c r="Z19" s="3" t="str">
        <f t="shared" si="6"/>
        <v/>
      </c>
      <c r="AA19" s="6" t="str">
        <f t="shared" si="6"/>
        <v/>
      </c>
      <c r="AC19"/>
      <c r="AD19"/>
    </row>
    <row r="20" spans="1:30">
      <c r="A20" s="3" t="s">
        <v>7</v>
      </c>
      <c r="B20" s="6">
        <v>10000</v>
      </c>
      <c r="C20" s="3" t="s">
        <v>8</v>
      </c>
      <c r="D20" s="34">
        <v>505</v>
      </c>
      <c r="E20" s="35">
        <f>1-G21/G20</f>
        <v>3.1292948514642149E-2</v>
      </c>
      <c r="F20" s="10">
        <f>SUMPRODUCT(H$1:AA$1,H20:AA20)/SUM(H20:AA20)</f>
        <v>5.1190400676604293</v>
      </c>
      <c r="G20" s="11">
        <f>SUM(H20:AA20)</f>
        <v>9459</v>
      </c>
      <c r="J20" s="4">
        <v>1</v>
      </c>
      <c r="K20" s="3">
        <v>989</v>
      </c>
      <c r="L20" s="3">
        <v>6925</v>
      </c>
      <c r="M20" s="3">
        <v>1252</v>
      </c>
      <c r="N20" s="3">
        <v>11</v>
      </c>
      <c r="O20" s="3">
        <v>281</v>
      </c>
      <c r="AC20"/>
      <c r="AD20"/>
    </row>
    <row r="21" spans="1:30">
      <c r="A21" s="3" t="s">
        <v>9</v>
      </c>
      <c r="B21" s="11">
        <v>12345</v>
      </c>
      <c r="C21" s="3" t="s">
        <v>10</v>
      </c>
      <c r="D21" s="34"/>
      <c r="E21" s="35"/>
      <c r="F21" s="10">
        <f>SUMPRODUCT(H$1:AA$1,H21:AA21)/SUM(H21:AA21)</f>
        <v>5.0280475826694317</v>
      </c>
      <c r="G21" s="11">
        <f>SUM(H21:AA21)</f>
        <v>9163</v>
      </c>
      <c r="J21" s="4">
        <v>1</v>
      </c>
      <c r="K21" s="3">
        <v>989</v>
      </c>
      <c r="L21" s="3">
        <v>6925</v>
      </c>
      <c r="M21" s="3">
        <v>1248</v>
      </c>
      <c r="N21" s="3">
        <v>0</v>
      </c>
      <c r="O21" s="3">
        <v>0</v>
      </c>
      <c r="AC21"/>
      <c r="AD21"/>
    </row>
    <row r="22" spans="1:30">
      <c r="A22" s="3"/>
      <c r="B22" s="6"/>
      <c r="C22" s="3"/>
      <c r="I22" s="3" t="s">
        <v>11</v>
      </c>
      <c r="AC22"/>
      <c r="AD22"/>
    </row>
    <row r="23" spans="1:30">
      <c r="A23" s="3">
        <v>5</v>
      </c>
      <c r="C23" s="3" t="str">
        <f>CONCATENATE($C$1,"n",A23)</f>
        <v>g4d5n5</v>
      </c>
      <c r="AC23"/>
      <c r="AD23"/>
    </row>
    <row r="24" spans="1:30">
      <c r="A24" s="3" t="s">
        <v>3</v>
      </c>
      <c r="B24" s="9">
        <f>CEILING($A$1*A23/$B$1,1)</f>
        <v>4</v>
      </c>
      <c r="C24" s="3"/>
      <c r="D24" s="3" t="s">
        <v>4</v>
      </c>
      <c r="E24" s="3" t="s">
        <v>5</v>
      </c>
      <c r="F24" s="6" t="s">
        <v>6</v>
      </c>
      <c r="H24" s="3" t="str">
        <f>IF(H25&lt;&gt;0,H$1,"")</f>
        <v/>
      </c>
      <c r="I24" s="3" t="str">
        <f t="shared" ref="I24:P24" si="7">IF(I25&lt;&gt;0,I$1,"")</f>
        <v/>
      </c>
      <c r="J24" s="3" t="str">
        <f t="shared" si="7"/>
        <v/>
      </c>
      <c r="K24" s="3" t="str">
        <f t="shared" si="7"/>
        <v/>
      </c>
      <c r="L24" s="3">
        <f t="shared" si="7"/>
        <v>5</v>
      </c>
      <c r="M24" s="3">
        <f t="shared" si="7"/>
        <v>6</v>
      </c>
      <c r="N24" s="3">
        <f t="shared" si="7"/>
        <v>7</v>
      </c>
      <c r="O24" s="3">
        <f t="shared" si="7"/>
        <v>8</v>
      </c>
      <c r="P24" s="3">
        <f t="shared" si="7"/>
        <v>9</v>
      </c>
      <c r="Q24" s="3">
        <f>IF(Q25&lt;&gt;0,Q$1,"")</f>
        <v>10</v>
      </c>
      <c r="R24" s="3" t="str">
        <f t="shared" ref="R24:AA24" si="8">IF(R25&lt;&gt;0,R$1,"")</f>
        <v/>
      </c>
      <c r="S24" s="3" t="str">
        <f t="shared" si="8"/>
        <v/>
      </c>
      <c r="T24" s="3" t="str">
        <f t="shared" si="8"/>
        <v/>
      </c>
      <c r="U24" s="3" t="str">
        <f t="shared" si="8"/>
        <v/>
      </c>
      <c r="V24" s="3" t="str">
        <f t="shared" si="8"/>
        <v/>
      </c>
      <c r="W24" s="3" t="str">
        <f t="shared" si="8"/>
        <v/>
      </c>
      <c r="X24" s="3" t="str">
        <f t="shared" si="8"/>
        <v/>
      </c>
      <c r="Y24" s="3" t="str">
        <f t="shared" si="8"/>
        <v/>
      </c>
      <c r="Z24" s="3" t="str">
        <f t="shared" si="8"/>
        <v/>
      </c>
      <c r="AA24" s="6" t="str">
        <f t="shared" si="8"/>
        <v/>
      </c>
      <c r="AC24"/>
      <c r="AD24"/>
    </row>
    <row r="25" spans="1:30">
      <c r="A25" s="3" t="s">
        <v>7</v>
      </c>
      <c r="B25" s="6">
        <v>10000</v>
      </c>
      <c r="C25" s="3" t="s">
        <v>8</v>
      </c>
      <c r="D25" s="34">
        <v>512</v>
      </c>
      <c r="E25" s="35">
        <f>1-G26/G25</f>
        <v>1.6742770167427756E-2</v>
      </c>
      <c r="F25" s="10">
        <f>SUMPRODUCT(H$1:AA$1,H25:AA25)/SUM(H25:AA25)</f>
        <v>6.2134159599913028</v>
      </c>
      <c r="G25" s="11">
        <f>SUM(H25:AA25)</f>
        <v>9198</v>
      </c>
      <c r="L25" s="3">
        <v>743</v>
      </c>
      <c r="M25" s="3">
        <v>6192</v>
      </c>
      <c r="N25" s="3">
        <v>2107</v>
      </c>
      <c r="O25" s="3">
        <v>11</v>
      </c>
      <c r="P25" s="3">
        <v>3</v>
      </c>
      <c r="Q25" s="3">
        <v>142</v>
      </c>
      <c r="AC25"/>
      <c r="AD25"/>
    </row>
    <row r="26" spans="1:30">
      <c r="A26" s="3" t="s">
        <v>9</v>
      </c>
      <c r="B26" s="11">
        <v>12345</v>
      </c>
      <c r="C26" s="3" t="s">
        <v>10</v>
      </c>
      <c r="D26" s="34"/>
      <c r="E26" s="35"/>
      <c r="F26" s="10">
        <f>SUMPRODUCT(H$1:AA$1,H26:AA26)/SUM(H26:AA26)</f>
        <v>6.151371074745688</v>
      </c>
      <c r="G26" s="11">
        <f>SUM(H26:AA26)</f>
        <v>9044</v>
      </c>
      <c r="L26" s="3">
        <v>743</v>
      </c>
      <c r="M26" s="3">
        <v>6192</v>
      </c>
      <c r="N26" s="3">
        <v>2106</v>
      </c>
      <c r="O26" s="3">
        <v>3</v>
      </c>
      <c r="P26" s="3" t="s">
        <v>27</v>
      </c>
      <c r="Q26" s="3" t="s">
        <v>27</v>
      </c>
      <c r="AC26"/>
      <c r="AD26"/>
    </row>
    <row r="27" spans="1:30">
      <c r="A27" s="3"/>
      <c r="B27" s="6"/>
      <c r="C27" s="3"/>
      <c r="O27" s="20" t="s">
        <v>43</v>
      </c>
      <c r="AC27"/>
      <c r="AD27"/>
    </row>
    <row r="28" spans="1:30">
      <c r="A28" s="3">
        <v>6</v>
      </c>
      <c r="C28" s="3" t="str">
        <f>CONCATENATE($C$1,"n",A28)</f>
        <v>g4d5n6</v>
      </c>
      <c r="AC28"/>
      <c r="AD28"/>
    </row>
    <row r="29" spans="1:30">
      <c r="A29" s="3" t="s">
        <v>3</v>
      </c>
      <c r="B29" s="9">
        <f>CEILING($A$1*A28/$B$1,1)</f>
        <v>5</v>
      </c>
      <c r="C29" s="3"/>
      <c r="D29" s="3" t="s">
        <v>4</v>
      </c>
      <c r="E29" s="3" t="s">
        <v>5</v>
      </c>
      <c r="F29" s="6" t="s">
        <v>6</v>
      </c>
      <c r="H29" s="3" t="str">
        <f>IF(H30&lt;&gt;0,H$1,"")</f>
        <v/>
      </c>
      <c r="I29" s="3" t="str">
        <f t="shared" ref="I29:P29" si="9">IF(I30&lt;&gt;0,I$1,"")</f>
        <v/>
      </c>
      <c r="J29" s="3" t="str">
        <f t="shared" si="9"/>
        <v/>
      </c>
      <c r="K29" s="3" t="str">
        <f t="shared" si="9"/>
        <v/>
      </c>
      <c r="L29" s="3" t="str">
        <f t="shared" si="9"/>
        <v/>
      </c>
      <c r="M29" s="3">
        <f t="shared" si="9"/>
        <v>6</v>
      </c>
      <c r="N29" s="3">
        <f t="shared" si="9"/>
        <v>7</v>
      </c>
      <c r="O29" s="3">
        <f t="shared" si="9"/>
        <v>8</v>
      </c>
      <c r="P29" s="3">
        <f t="shared" si="9"/>
        <v>9</v>
      </c>
      <c r="Q29" s="3" t="str">
        <f>IF(Q30&lt;&gt;0,Q$1,"")</f>
        <v/>
      </c>
      <c r="R29" s="3" t="str">
        <f t="shared" ref="R29:AA29" si="10">IF(R30&lt;&gt;0,R$1,"")</f>
        <v/>
      </c>
      <c r="S29" s="3">
        <f t="shared" si="10"/>
        <v>12</v>
      </c>
      <c r="T29" s="3" t="str">
        <f t="shared" si="10"/>
        <v/>
      </c>
      <c r="U29" s="3" t="str">
        <f t="shared" si="10"/>
        <v/>
      </c>
      <c r="V29" s="3" t="str">
        <f t="shared" si="10"/>
        <v/>
      </c>
      <c r="W29" s="3" t="str">
        <f t="shared" si="10"/>
        <v/>
      </c>
      <c r="X29" s="3" t="str">
        <f t="shared" si="10"/>
        <v/>
      </c>
      <c r="Y29" s="3" t="str">
        <f t="shared" si="10"/>
        <v/>
      </c>
      <c r="Z29" s="3" t="str">
        <f t="shared" si="10"/>
        <v/>
      </c>
      <c r="AA29" s="6" t="str">
        <f t="shared" si="10"/>
        <v/>
      </c>
      <c r="AC29"/>
      <c r="AD29"/>
    </row>
    <row r="30" spans="1:30">
      <c r="A30" s="3" t="s">
        <v>7</v>
      </c>
      <c r="B30" s="6">
        <v>10000</v>
      </c>
      <c r="C30" s="3" t="s">
        <v>8</v>
      </c>
      <c r="D30" s="34">
        <v>500</v>
      </c>
      <c r="E30" s="35">
        <f>1-G31/G30</f>
        <v>1.1145442507172865E-2</v>
      </c>
      <c r="F30" s="10">
        <f>SUMPRODUCT(H$1:AA$1,H30:AA30)/SUM(H30:AA30)</f>
        <v>7.3260869565217392</v>
      </c>
      <c r="G30" s="11">
        <f>SUM(H30:AA30)</f>
        <v>9062</v>
      </c>
      <c r="M30" s="3">
        <v>663</v>
      </c>
      <c r="N30" s="3">
        <v>5229</v>
      </c>
      <c r="O30" s="3">
        <v>3025</v>
      </c>
      <c r="P30" s="3">
        <v>44</v>
      </c>
      <c r="S30" s="3">
        <v>101</v>
      </c>
      <c r="AC30"/>
      <c r="AD30"/>
    </row>
    <row r="31" spans="1:30">
      <c r="A31" s="3" t="s">
        <v>9</v>
      </c>
      <c r="B31" s="11">
        <v>12345</v>
      </c>
      <c r="C31" s="3" t="s">
        <v>10</v>
      </c>
      <c r="D31" s="34"/>
      <c r="E31" s="35"/>
      <c r="F31" s="10">
        <f>SUMPRODUCT(H$1:AA$1,H31:AA31)/SUM(H31:AA31)</f>
        <v>7.2734069858274744</v>
      </c>
      <c r="G31" s="11">
        <f>SUM(H31:AA31)</f>
        <v>8961</v>
      </c>
      <c r="M31" s="3">
        <v>663</v>
      </c>
      <c r="N31" s="3">
        <v>5229</v>
      </c>
      <c r="O31" s="3">
        <v>3025</v>
      </c>
      <c r="P31" s="3">
        <v>44</v>
      </c>
      <c r="S31" s="3">
        <v>0</v>
      </c>
      <c r="AC31"/>
      <c r="AD31"/>
    </row>
    <row r="32" spans="1:30">
      <c r="A32" s="3"/>
      <c r="B32" s="6"/>
      <c r="C32" s="3"/>
      <c r="AC32"/>
      <c r="AD32"/>
    </row>
    <row r="33" spans="1:30">
      <c r="A33" s="3">
        <v>7</v>
      </c>
      <c r="C33" s="3" t="str">
        <f>CONCATENATE($C$1,"n",A33)</f>
        <v>g4d5n7</v>
      </c>
      <c r="AC33"/>
      <c r="AD33"/>
    </row>
    <row r="34" spans="1:30">
      <c r="A34" s="3" t="s">
        <v>3</v>
      </c>
      <c r="B34" s="9">
        <f>CEILING($A$1*A33/$B$1,1)</f>
        <v>6</v>
      </c>
      <c r="C34" s="3"/>
      <c r="D34" s="3" t="s">
        <v>4</v>
      </c>
      <c r="E34" s="3" t="s">
        <v>5</v>
      </c>
      <c r="F34" s="6" t="s">
        <v>6</v>
      </c>
      <c r="H34" s="3" t="str">
        <f>IF(H35&lt;&gt;0,H$1,"")</f>
        <v/>
      </c>
      <c r="I34" s="3" t="str">
        <f t="shared" ref="I34:AA34" si="11">IF(I35&lt;&gt;0,I$1,"")</f>
        <v/>
      </c>
      <c r="J34" s="3" t="str">
        <f t="shared" si="11"/>
        <v/>
      </c>
      <c r="K34" s="3" t="str">
        <f t="shared" si="11"/>
        <v/>
      </c>
      <c r="L34" s="3" t="str">
        <f t="shared" si="11"/>
        <v/>
      </c>
      <c r="M34" s="3" t="str">
        <f t="shared" si="11"/>
        <v/>
      </c>
      <c r="N34" s="3">
        <f t="shared" si="11"/>
        <v>7</v>
      </c>
      <c r="O34" s="3">
        <f t="shared" si="11"/>
        <v>8</v>
      </c>
      <c r="P34" s="3">
        <f t="shared" si="11"/>
        <v>9</v>
      </c>
      <c r="Q34" s="3">
        <f t="shared" si="11"/>
        <v>10</v>
      </c>
      <c r="R34" s="3" t="str">
        <f t="shared" si="11"/>
        <v/>
      </c>
      <c r="S34" s="3" t="str">
        <f t="shared" si="11"/>
        <v/>
      </c>
      <c r="T34" s="3" t="str">
        <f t="shared" si="11"/>
        <v/>
      </c>
      <c r="U34" s="3">
        <f t="shared" si="11"/>
        <v>14</v>
      </c>
      <c r="V34" s="3" t="str">
        <f t="shared" si="11"/>
        <v/>
      </c>
      <c r="W34" s="3" t="str">
        <f t="shared" si="11"/>
        <v/>
      </c>
      <c r="X34" s="3" t="str">
        <f t="shared" si="11"/>
        <v/>
      </c>
      <c r="Y34" s="3" t="str">
        <f t="shared" si="11"/>
        <v/>
      </c>
      <c r="Z34" s="3" t="str">
        <f t="shared" si="11"/>
        <v/>
      </c>
      <c r="AA34" s="6" t="str">
        <f t="shared" si="11"/>
        <v/>
      </c>
      <c r="AC34"/>
      <c r="AD34"/>
    </row>
    <row r="35" spans="1:30">
      <c r="A35" s="3" t="s">
        <v>7</v>
      </c>
      <c r="B35" s="6">
        <v>10000</v>
      </c>
      <c r="C35" s="3" t="s">
        <v>8</v>
      </c>
      <c r="D35" s="34">
        <v>495</v>
      </c>
      <c r="E35" s="35">
        <f>1-G36/G35</f>
        <v>1.0628776012530761E-2</v>
      </c>
      <c r="F35" s="10">
        <f>SUMPRODUCT(H$1:AA$1,H35:AA35)/SUM(H35:AA35)</f>
        <v>8.449317520698143</v>
      </c>
      <c r="G35" s="11">
        <f>SUM(H35:AA35)</f>
        <v>8938</v>
      </c>
      <c r="N35" s="3">
        <v>520</v>
      </c>
      <c r="O35" s="3">
        <v>4389</v>
      </c>
      <c r="P35" s="3">
        <v>3802</v>
      </c>
      <c r="Q35" s="3">
        <v>157</v>
      </c>
      <c r="U35" s="3">
        <v>70</v>
      </c>
      <c r="AC35"/>
      <c r="AD35"/>
    </row>
    <row r="36" spans="1:30">
      <c r="A36" s="3" t="s">
        <v>9</v>
      </c>
      <c r="B36" s="11">
        <v>12345</v>
      </c>
      <c r="C36" s="3" t="s">
        <v>10</v>
      </c>
      <c r="D36" s="34"/>
      <c r="E36" s="35"/>
      <c r="F36" s="10">
        <f>SUMPRODUCT(H$1:AA$1,H36:AA36)/SUM(H36:AA36)</f>
        <v>8.4021259753477331</v>
      </c>
      <c r="G36" s="11">
        <f>SUM(H36:AA36)</f>
        <v>8843</v>
      </c>
      <c r="N36" s="3">
        <v>520</v>
      </c>
      <c r="O36" s="3">
        <v>4389</v>
      </c>
      <c r="P36" s="3">
        <v>3792</v>
      </c>
      <c r="Q36" s="3">
        <v>142</v>
      </c>
      <c r="U36" s="3">
        <v>0</v>
      </c>
      <c r="AC36"/>
      <c r="AD36"/>
    </row>
    <row r="37" spans="1:30">
      <c r="E37"/>
      <c r="F37" s="8"/>
      <c r="G37" s="8"/>
      <c r="AC37"/>
      <c r="AD37"/>
    </row>
    <row r="38" spans="1:30">
      <c r="A38" s="3">
        <v>8</v>
      </c>
      <c r="C38" s="3" t="str">
        <f>CONCATENATE($C$1,"n",A38)</f>
        <v>g4d5n8</v>
      </c>
      <c r="AC38"/>
      <c r="AD38"/>
    </row>
    <row r="39" spans="1:30">
      <c r="A39" s="3" t="s">
        <v>3</v>
      </c>
      <c r="B39" s="9">
        <f>CEILING($A$1*A38/$B$1,1)</f>
        <v>7</v>
      </c>
      <c r="C39" s="3"/>
      <c r="D39" s="3" t="s">
        <v>4</v>
      </c>
      <c r="E39" s="3" t="s">
        <v>5</v>
      </c>
      <c r="F39" s="6" t="s">
        <v>6</v>
      </c>
      <c r="H39" s="3" t="str">
        <f>IF(H40&lt;&gt;0,H$1,"")</f>
        <v/>
      </c>
      <c r="I39" s="3" t="str">
        <f t="shared" ref="I39:P39" si="12">IF(I40&lt;&gt;0,I$1,"")</f>
        <v/>
      </c>
      <c r="J39" s="3" t="str">
        <f t="shared" si="12"/>
        <v/>
      </c>
      <c r="K39" s="3" t="str">
        <f t="shared" si="12"/>
        <v/>
      </c>
      <c r="L39" s="3" t="str">
        <f t="shared" si="12"/>
        <v/>
      </c>
      <c r="M39" s="3" t="str">
        <f t="shared" si="12"/>
        <v/>
      </c>
      <c r="N39" s="3" t="str">
        <f t="shared" si="12"/>
        <v/>
      </c>
      <c r="O39" s="3">
        <f t="shared" si="12"/>
        <v>8</v>
      </c>
      <c r="P39" s="3">
        <f t="shared" si="12"/>
        <v>9</v>
      </c>
      <c r="Q39" s="3">
        <f>IF(Q40&lt;&gt;0,Q$1,"")</f>
        <v>10</v>
      </c>
      <c r="R39" s="3">
        <f t="shared" ref="R39:AA39" si="13">IF(R40&lt;&gt;0,R$1,"")</f>
        <v>11</v>
      </c>
      <c r="S39" s="3">
        <f t="shared" si="13"/>
        <v>12</v>
      </c>
      <c r="T39" s="3" t="str">
        <f t="shared" si="13"/>
        <v/>
      </c>
      <c r="U39" s="3" t="str">
        <f t="shared" si="13"/>
        <v/>
      </c>
      <c r="V39" s="3" t="str">
        <f t="shared" si="13"/>
        <v/>
      </c>
      <c r="W39" s="3">
        <f t="shared" si="13"/>
        <v>16</v>
      </c>
      <c r="X39" s="3" t="str">
        <f t="shared" si="13"/>
        <v/>
      </c>
      <c r="Y39" s="3" t="str">
        <f t="shared" si="13"/>
        <v/>
      </c>
      <c r="Z39" s="3" t="str">
        <f t="shared" si="13"/>
        <v/>
      </c>
      <c r="AA39" s="6" t="str">
        <f t="shared" si="13"/>
        <v/>
      </c>
      <c r="AC39"/>
      <c r="AD39"/>
    </row>
    <row r="40" spans="1:30">
      <c r="A40" s="3" t="s">
        <v>7</v>
      </c>
      <c r="B40" s="6">
        <v>10000</v>
      </c>
      <c r="C40" s="3" t="s">
        <v>8</v>
      </c>
      <c r="D40" s="34">
        <v>541</v>
      </c>
      <c r="E40" s="35">
        <f>1-G41/G40</f>
        <v>4.4328256421913848E-3</v>
      </c>
      <c r="F40" s="10">
        <f>SUMPRODUCT(H$1:AA$1,H40:AA40)/SUM(H40:AA40)</f>
        <v>9.5594453284837471</v>
      </c>
      <c r="G40" s="11">
        <f>SUM(H40:AA40)</f>
        <v>8798</v>
      </c>
      <c r="O40" s="3">
        <v>422</v>
      </c>
      <c r="P40" s="3">
        <v>3713</v>
      </c>
      <c r="Q40" s="3">
        <v>4178</v>
      </c>
      <c r="R40" s="3">
        <v>445</v>
      </c>
      <c r="S40" s="3">
        <v>1</v>
      </c>
      <c r="W40" s="3">
        <v>39</v>
      </c>
      <c r="AC40"/>
      <c r="AD40"/>
    </row>
    <row r="41" spans="1:30">
      <c r="A41" s="3" t="s">
        <v>9</v>
      </c>
      <c r="B41" s="11">
        <v>12345</v>
      </c>
      <c r="C41" s="3" t="s">
        <v>10</v>
      </c>
      <c r="D41" s="34"/>
      <c r="E41" s="35"/>
      <c r="F41" s="10">
        <f>SUMPRODUCT(H$1:AA$1,H41:AA41)/SUM(H41:AA41)</f>
        <v>9.5307683525516609</v>
      </c>
      <c r="G41" s="11">
        <f>SUM(H41:AA41)</f>
        <v>8759</v>
      </c>
      <c r="O41" s="3">
        <v>422</v>
      </c>
      <c r="P41" s="3">
        <v>3713</v>
      </c>
      <c r="Q41" s="3">
        <v>4178</v>
      </c>
      <c r="R41" s="3">
        <v>445</v>
      </c>
      <c r="S41" s="3">
        <v>1</v>
      </c>
      <c r="W41" s="3">
        <v>0</v>
      </c>
      <c r="AC41"/>
      <c r="AD41"/>
    </row>
    <row r="42" spans="1:30">
      <c r="E42"/>
      <c r="F42" s="8"/>
      <c r="G42" s="8"/>
      <c r="AC42"/>
      <c r="AD42"/>
    </row>
  </sheetData>
  <mergeCells count="16">
    <mergeCell ref="D5:D6"/>
    <mergeCell ref="E5:E6"/>
    <mergeCell ref="D10:D11"/>
    <mergeCell ref="E10:E11"/>
    <mergeCell ref="D15:D16"/>
    <mergeCell ref="E15:E16"/>
    <mergeCell ref="D35:D36"/>
    <mergeCell ref="E35:E36"/>
    <mergeCell ref="D40:D41"/>
    <mergeCell ref="E40:E41"/>
    <mergeCell ref="D20:D21"/>
    <mergeCell ref="E20:E21"/>
    <mergeCell ref="D25:D26"/>
    <mergeCell ref="E25:E26"/>
    <mergeCell ref="D30:D31"/>
    <mergeCell ref="E30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g2d3</vt:lpstr>
      <vt:lpstr>g2d4</vt:lpstr>
      <vt:lpstr>g2d5</vt:lpstr>
      <vt:lpstr>g3d4</vt:lpstr>
      <vt:lpstr>g3d5</vt:lpstr>
      <vt:lpstr>g3d6</vt:lpstr>
      <vt:lpstr>g3d7</vt:lpstr>
      <vt:lpstr>g4d4</vt:lpstr>
      <vt:lpstr>g4d5</vt:lpstr>
      <vt:lpstr>g4d6</vt:lpstr>
      <vt:lpstr>g5d5</vt:lpstr>
      <vt:lpstr>g5d6</vt:lpstr>
      <vt:lpstr>g5d7</vt:lpstr>
      <vt:lpstr>g6d7</vt:lpstr>
      <vt:lpstr>g4d5 trace</vt:lpstr>
      <vt:lpstr>g3d5 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Fu</dc:creator>
  <cp:lastModifiedBy>Yi Fu</cp:lastModifiedBy>
  <dcterms:created xsi:type="dcterms:W3CDTF">2020-02-10T05:25:20Z</dcterms:created>
  <dcterms:modified xsi:type="dcterms:W3CDTF">2020-03-21T22:08:25Z</dcterms:modified>
</cp:coreProperties>
</file>